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Soren\Documents\Data\Data2023\DVL\Administration\Regnskab\"/>
    </mc:Choice>
  </mc:AlternateContent>
  <xr:revisionPtr revIDLastSave="0" documentId="13_ncr:1_{EA9CFB8E-A1F7-4AC9-AEAD-855885EB47CF}" xr6:coauthVersionLast="47" xr6:coauthVersionMax="47" xr10:uidLastSave="{00000000-0000-0000-0000-000000000000}"/>
  <bookViews>
    <workbookView xWindow="3240" yWindow="1935" windowWidth="25155" windowHeight="11385" activeTab="2" xr2:uid="{00000000-000D-0000-FFFF-FFFF00000000}"/>
  </bookViews>
  <sheets>
    <sheet name="Papir" sheetId="1" r:id="rId1"/>
    <sheet name="Specifikation" sheetId="4" r:id="rId2"/>
    <sheet name="Elektronisk" sheetId="3" r:id="rId3"/>
  </sheets>
  <definedNames>
    <definedName name="IkkeMedlemspris">Specifikation!$B$4:$O$4</definedName>
    <definedName name="IMedl" comment="Pris for ikke-medlemmer">Specifikation!#REF!</definedName>
    <definedName name="Medl" comment="Pris for medlemmer">Specifikation!#REF!</definedName>
    <definedName name="Medlemspris">Specifikation!$B$3:$O$3</definedName>
    <definedName name="Turtype" comment="Vælg mellem turtyper">Specifikation!$B$2:$O$2</definedName>
    <definedName name="Tyrtype">Specifikation!#REF!</definedName>
  </definedNames>
  <calcPr calcId="191029"/>
  <customWorkbookViews>
    <customWorkbookView name="Soren - Privat visning" guid="{3DC8337C-FE14-4E73-99F6-93DA1D346B1C}" mergeInterval="0" personalView="1" maximized="1" windowWidth="1362" windowHeight="543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3" l="1"/>
  <c r="M44" i="3"/>
  <c r="G2" i="3"/>
  <c r="D16" i="3"/>
  <c r="D17" i="3"/>
  <c r="K10" i="3" l="1"/>
  <c r="L10" i="3" s="1"/>
  <c r="K9" i="3"/>
  <c r="L9" i="3" s="1"/>
  <c r="C8" i="3"/>
  <c r="M24" i="3"/>
  <c r="F19" i="3"/>
  <c r="M19" i="3" s="1"/>
  <c r="G49" i="1" l="1"/>
  <c r="D49" i="1"/>
  <c r="G52" i="1" l="1"/>
  <c r="G51" i="1"/>
  <c r="M40" i="3" l="1"/>
  <c r="D19" i="1"/>
  <c r="G19" i="1"/>
  <c r="G21" i="1" l="1"/>
  <c r="G22" i="1"/>
  <c r="D18" i="3"/>
  <c r="L40" i="3"/>
  <c r="A46" i="3" l="1"/>
  <c r="L41" i="3"/>
  <c r="M46" i="3"/>
  <c r="L46" i="3"/>
  <c r="F46" i="3"/>
  <c r="M41" i="3"/>
</calcChain>
</file>

<file path=xl/sharedStrings.xml><?xml version="1.0" encoding="utf-8"?>
<sst xmlns="http://schemas.openxmlformats.org/spreadsheetml/2006/main" count="149" uniqueCount="84">
  <si>
    <t>Dato:</t>
  </si>
  <si>
    <t>Overskrift:</t>
  </si>
  <si>
    <t>Turleder(e):</t>
  </si>
  <si>
    <t>Indtægter:</t>
  </si>
  <si>
    <t>Udgifter:</t>
  </si>
  <si>
    <t>Bilag:</t>
  </si>
  <si>
    <t>Udgifter i alt:</t>
  </si>
  <si>
    <t>Overskud:</t>
  </si>
  <si>
    <t>Underskud:</t>
  </si>
  <si>
    <t>Indtægter i alt:</t>
  </si>
  <si>
    <t>Turoverskrift:</t>
  </si>
  <si>
    <t>Bilag</t>
  </si>
  <si>
    <t>Benævelse</t>
  </si>
  <si>
    <t>Total</t>
  </si>
  <si>
    <t>Underskrift og dato:</t>
  </si>
  <si>
    <t>Medlemmer á</t>
  </si>
  <si>
    <t>Ikke-medlemmer á</t>
  </si>
  <si>
    <t>Medlemmer</t>
  </si>
  <si>
    <t>Ikke-medlemmer</t>
  </si>
  <si>
    <t>DKK</t>
  </si>
  <si>
    <t>Betalende deltagere:</t>
  </si>
  <si>
    <t>Deltagende gratister:</t>
  </si>
  <si>
    <t>Turtype:</t>
  </si>
  <si>
    <t>I alt</t>
  </si>
  <si>
    <t>Kort</t>
  </si>
  <si>
    <t>Lang</t>
  </si>
  <si>
    <t>Mellem</t>
  </si>
  <si>
    <t>Møde</t>
  </si>
  <si>
    <t>Rejse</t>
  </si>
  <si>
    <t>Gratist, medlemmer</t>
  </si>
  <si>
    <t>Gratist, ikke-medlemmer</t>
  </si>
  <si>
    <t xml:space="preserve">   /   -20</t>
  </si>
  <si>
    <t>kr.</t>
  </si>
  <si>
    <t>Turledere</t>
  </si>
  <si>
    <t>Vælg</t>
  </si>
  <si>
    <t>-</t>
  </si>
  <si>
    <t>(Lø, On, Dyrh, Mus, Kort, Mellem, Lang, Møde, WE, Rejse, Uspec)</t>
  </si>
  <si>
    <t>Deltagere i alt (bruges i statstikken)</t>
  </si>
  <si>
    <t>0 kr.</t>
  </si>
  <si>
    <t>DVL-Lyngby</t>
  </si>
  <si>
    <t>Ikke-medlemspris:</t>
  </si>
  <si>
    <t>Medlemspris:</t>
  </si>
  <si>
    <t>ByMus</t>
  </si>
  <si>
    <t>Andet</t>
  </si>
  <si>
    <t>Bankkonto:</t>
  </si>
  <si>
    <t>Indsæt dine oplysninger:</t>
  </si>
  <si>
    <t>Leder:</t>
  </si>
  <si>
    <t>Medturledere:</t>
  </si>
  <si>
    <t>Deltagere</t>
  </si>
  <si>
    <t>Saldo</t>
  </si>
  <si>
    <t>Afdelingens konto:</t>
  </si>
  <si>
    <t>5507 - 8892 671 282</t>
  </si>
  <si>
    <t>Km-godtgørelse</t>
  </si>
  <si>
    <t>kr./km</t>
  </si>
  <si>
    <t>Transport</t>
  </si>
  <si>
    <t>Event</t>
  </si>
  <si>
    <t>Km:</t>
  </si>
  <si>
    <t>Fra:</t>
  </si>
  <si>
    <t>Til:</t>
  </si>
  <si>
    <t>Spec-tur</t>
  </si>
  <si>
    <t>Udg:</t>
  </si>
  <si>
    <t>km</t>
  </si>
  <si>
    <t>Dato
(dd-mmm-åå)</t>
  </si>
  <si>
    <t>Dato</t>
  </si>
  <si>
    <t>Andre indtægter og udgifter
Specificer og vedlæg bilag</t>
  </si>
  <si>
    <t>Indtægter
[DKK]</t>
  </si>
  <si>
    <t>Udgifter
[DKK]</t>
  </si>
  <si>
    <t>Dato (dd-mmm-åå):</t>
  </si>
  <si>
    <t>Weekend</t>
  </si>
  <si>
    <t>(Vælg fra listen: Lø, On, Dyrh, ByMus, Kort, Mellem, Lang, Spec-tur, Møde, Weekend, Rejse,  Event, Andet)</t>
  </si>
  <si>
    <t>Lørdagstur</t>
  </si>
  <si>
    <t>Onsdagstur</t>
  </si>
  <si>
    <t>Dyrhavens Vandrere</t>
  </si>
  <si>
    <t>til</t>
  </si>
  <si>
    <t>Fra</t>
  </si>
  <si>
    <t>Navn, telefon:</t>
  </si>
  <si>
    <t>&lt;= indtast din pris for Spec-tur</t>
  </si>
  <si>
    <t>&lt;= indtast din pris for Spec-tur, Weekend, Rejse, Event</t>
  </si>
  <si>
    <r>
      <rPr>
        <sz val="11"/>
        <rFont val="Arial"/>
        <family val="2"/>
      </rPr>
      <t>Dato</t>
    </r>
    <r>
      <rPr>
        <sz val="10"/>
        <rFont val="Arial"/>
        <family val="2"/>
      </rPr>
      <t xml:space="preserve">
</t>
    </r>
    <r>
      <rPr>
        <sz val="7"/>
        <rFont val="Arial"/>
        <family val="2"/>
      </rPr>
      <t>(dd-mmm-åå)</t>
    </r>
  </si>
  <si>
    <r>
      <t>Rejsekort eller billet med offentlig transport</t>
    </r>
    <r>
      <rPr>
        <sz val="10"/>
        <rFont val="Arial"/>
        <family val="2"/>
      </rPr>
      <t xml:space="preserve"> (vedlæg bilag)</t>
    </r>
    <r>
      <rPr>
        <sz val="10"/>
        <rFont val="Arial"/>
        <family val="2"/>
      </rPr>
      <t>:</t>
    </r>
  </si>
  <si>
    <r>
      <rPr>
        <b/>
        <sz val="10"/>
        <rFont val="Arial"/>
        <family val="2"/>
      </rPr>
      <t>Andet</t>
    </r>
    <r>
      <rPr>
        <sz val="10"/>
        <rFont val="Arial"/>
        <family val="2"/>
      </rPr>
      <t xml:space="preserve"> (Taxa, samkørsel o.a.) Vedlæg bilag / tekst:</t>
    </r>
  </si>
  <si>
    <t>rrrr kkkk kkk kkk</t>
  </si>
  <si>
    <t>NN, 1234 5678</t>
  </si>
  <si>
    <t>{Anoncenavnet på din tur}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</si>
</sst>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0\ 000\ 000"/>
  </numFmts>
  <fonts count="26" x14ac:knownFonts="1">
    <font>
      <sz val="10"/>
      <name val="Arial"/>
    </font>
    <font>
      <i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7"/>
      <name val="Arial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i/>
      <sz val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/>
    <xf numFmtId="4" fontId="2" fillId="0" borderId="2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3" fillId="0" borderId="0" xfId="0" applyFont="1" applyAlignment="1">
      <alignment horizontal="left" vertical="top"/>
    </xf>
    <xf numFmtId="4" fontId="0" fillId="0" borderId="4" xfId="0" applyNumberFormat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6" fillId="0" borderId="0" xfId="0" applyFont="1"/>
    <xf numFmtId="0" fontId="3" fillId="0" borderId="0" xfId="0" applyFont="1"/>
    <xf numFmtId="0" fontId="0" fillId="0" borderId="49" xfId="0" applyBorder="1"/>
    <xf numFmtId="0" fontId="0" fillId="0" borderId="48" xfId="0" applyBorder="1"/>
    <xf numFmtId="0" fontId="0" fillId="0" borderId="3" xfId="0" applyBorder="1"/>
    <xf numFmtId="0" fontId="0" fillId="0" borderId="29" xfId="0" applyBorder="1"/>
    <xf numFmtId="0" fontId="6" fillId="0" borderId="27" xfId="0" applyFont="1" applyBorder="1"/>
    <xf numFmtId="0" fontId="6" fillId="0" borderId="3" xfId="0" applyFont="1" applyBorder="1"/>
    <xf numFmtId="0" fontId="1" fillId="0" borderId="1" xfId="0" applyFont="1" applyBorder="1"/>
    <xf numFmtId="0" fontId="1" fillId="0" borderId="3" xfId="0" applyFont="1" applyBorder="1"/>
    <xf numFmtId="0" fontId="6" fillId="0" borderId="28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0" fillId="0" borderId="60" xfId="0" applyBorder="1"/>
    <xf numFmtId="0" fontId="7" fillId="0" borderId="57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8" fillId="0" borderId="0" xfId="0" applyFont="1"/>
    <xf numFmtId="0" fontId="9" fillId="0" borderId="54" xfId="0" applyFont="1" applyBorder="1"/>
    <xf numFmtId="0" fontId="9" fillId="0" borderId="55" xfId="0" quotePrefix="1" applyFont="1" applyBorder="1" applyAlignment="1">
      <alignment horizontal="center"/>
    </xf>
    <xf numFmtId="4" fontId="8" fillId="0" borderId="55" xfId="0" applyNumberFormat="1" applyFont="1" applyBorder="1" applyAlignment="1">
      <alignment horizontal="center"/>
    </xf>
    <xf numFmtId="4" fontId="9" fillId="0" borderId="55" xfId="0" applyNumberFormat="1" applyFont="1" applyBorder="1" applyAlignment="1">
      <alignment horizontal="center"/>
    </xf>
    <xf numFmtId="4" fontId="9" fillId="0" borderId="55" xfId="0" quotePrefix="1" applyNumberFormat="1" applyFont="1" applyBorder="1" applyAlignment="1">
      <alignment horizontal="center"/>
    </xf>
    <xf numFmtId="4" fontId="9" fillId="0" borderId="56" xfId="0" quotePrefix="1" applyNumberFormat="1" applyFont="1" applyBorder="1" applyAlignment="1">
      <alignment horizontal="center"/>
    </xf>
    <xf numFmtId="0" fontId="8" fillId="0" borderId="0" xfId="0" quotePrefix="1" applyFont="1"/>
    <xf numFmtId="0" fontId="9" fillId="0" borderId="51" xfId="0" applyFont="1" applyBorder="1"/>
    <xf numFmtId="0" fontId="9" fillId="0" borderId="52" xfId="0" quotePrefix="1" applyFont="1" applyBorder="1" applyAlignment="1">
      <alignment horizontal="center"/>
    </xf>
    <xf numFmtId="4" fontId="8" fillId="0" borderId="52" xfId="0" applyNumberFormat="1" applyFont="1" applyBorder="1" applyAlignment="1">
      <alignment horizontal="center"/>
    </xf>
    <xf numFmtId="4" fontId="9" fillId="0" borderId="52" xfId="0" applyNumberFormat="1" applyFont="1" applyBorder="1" applyAlignment="1">
      <alignment horizontal="center"/>
    </xf>
    <xf numFmtId="4" fontId="9" fillId="0" borderId="52" xfId="0" quotePrefix="1" applyNumberFormat="1" applyFont="1" applyBorder="1" applyAlignment="1">
      <alignment horizontal="center"/>
    </xf>
    <xf numFmtId="4" fontId="9" fillId="0" borderId="53" xfId="0" quotePrefix="1" applyNumberFormat="1" applyFont="1" applyBorder="1" applyAlignment="1">
      <alignment horizontal="center"/>
    </xf>
    <xf numFmtId="0" fontId="7" fillId="0" borderId="5" xfId="0" applyFont="1" applyBorder="1"/>
    <xf numFmtId="0" fontId="8" fillId="0" borderId="29" xfId="0" applyFont="1" applyBorder="1"/>
    <xf numFmtId="0" fontId="9" fillId="0" borderId="61" xfId="0" applyFont="1" applyBorder="1"/>
    <xf numFmtId="0" fontId="9" fillId="0" borderId="0" xfId="0" applyFont="1"/>
    <xf numFmtId="0" fontId="9" fillId="0" borderId="50" xfId="0" applyFont="1" applyBorder="1"/>
    <xf numFmtId="0" fontId="16" fillId="0" borderId="0" xfId="0" applyFont="1"/>
    <xf numFmtId="15" fontId="17" fillId="3" borderId="3" xfId="0" applyNumberFormat="1" applyFont="1" applyFill="1" applyBorder="1" applyAlignment="1">
      <alignment vertical="top"/>
    </xf>
    <xf numFmtId="15" fontId="17" fillId="0" borderId="3" xfId="0" applyNumberFormat="1" applyFont="1" applyBorder="1" applyAlignment="1">
      <alignment vertical="top"/>
    </xf>
    <xf numFmtId="15" fontId="17" fillId="3" borderId="3" xfId="0" applyNumberFormat="1" applyFont="1" applyFill="1" applyBorder="1" applyAlignment="1">
      <alignment horizontal="center" vertical="top"/>
    </xf>
    <xf numFmtId="0" fontId="18" fillId="3" borderId="3" xfId="0" applyFont="1" applyFill="1" applyBorder="1" applyAlignment="1">
      <alignment vertical="center"/>
    </xf>
    <xf numFmtId="0" fontId="18" fillId="3" borderId="29" xfId="0" applyFont="1" applyFill="1" applyBorder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2" fontId="19" fillId="3" borderId="12" xfId="0" applyNumberFormat="1" applyFont="1" applyFill="1" applyBorder="1" applyAlignment="1">
      <alignment vertical="top" wrapText="1"/>
    </xf>
    <xf numFmtId="2" fontId="14" fillId="3" borderId="12" xfId="0" applyNumberFormat="1" applyFont="1" applyFill="1" applyBorder="1" applyAlignment="1">
      <alignment horizontal="center" vertical="top" wrapText="1"/>
    </xf>
    <xf numFmtId="2" fontId="19" fillId="3" borderId="12" xfId="0" applyNumberFormat="1" applyFont="1" applyFill="1" applyBorder="1" applyAlignment="1">
      <alignment horizontal="center" vertical="top" wrapText="1"/>
    </xf>
    <xf numFmtId="0" fontId="12" fillId="2" borderId="84" xfId="0" applyFont="1" applyFill="1" applyBorder="1" applyAlignment="1">
      <alignment horizontal="right"/>
    </xf>
    <xf numFmtId="4" fontId="17" fillId="2" borderId="14" xfId="0" applyNumberFormat="1" applyFont="1" applyFill="1" applyBorder="1"/>
    <xf numFmtId="1" fontId="17" fillId="0" borderId="35" xfId="0" applyNumberFormat="1" applyFont="1" applyBorder="1"/>
    <xf numFmtId="2" fontId="17" fillId="4" borderId="56" xfId="0" applyNumberFormat="1" applyFont="1" applyFill="1" applyBorder="1" applyAlignment="1">
      <alignment horizontal="right"/>
    </xf>
    <xf numFmtId="4" fontId="17" fillId="4" borderId="14" xfId="0" applyNumberFormat="1" applyFont="1" applyFill="1" applyBorder="1"/>
    <xf numFmtId="0" fontId="17" fillId="2" borderId="37" xfId="0" applyFont="1" applyFill="1" applyBorder="1" applyAlignment="1">
      <alignment horizontal="left" vertical="center"/>
    </xf>
    <xf numFmtId="15" fontId="17" fillId="3" borderId="32" xfId="0" applyNumberFormat="1" applyFont="1" applyFill="1" applyBorder="1"/>
    <xf numFmtId="0" fontId="17" fillId="2" borderId="37" xfId="0" applyFont="1" applyFill="1" applyBorder="1"/>
    <xf numFmtId="1" fontId="17" fillId="4" borderId="35" xfId="0" applyNumberFormat="1" applyFont="1" applyFill="1" applyBorder="1"/>
    <xf numFmtId="1" fontId="13" fillId="4" borderId="47" xfId="0" applyNumberFormat="1" applyFont="1" applyFill="1" applyBorder="1"/>
    <xf numFmtId="4" fontId="17" fillId="2" borderId="46" xfId="0" applyNumberFormat="1" applyFont="1" applyFill="1" applyBorder="1"/>
    <xf numFmtId="2" fontId="19" fillId="3" borderId="72" xfId="0" applyNumberFormat="1" applyFont="1" applyFill="1" applyBorder="1" applyAlignment="1">
      <alignment horizontal="center" vertical="top" wrapText="1"/>
    </xf>
    <xf numFmtId="1" fontId="17" fillId="3" borderId="70" xfId="0" applyNumberFormat="1" applyFont="1" applyFill="1" applyBorder="1" applyAlignment="1">
      <alignment horizontal="left"/>
    </xf>
    <xf numFmtId="1" fontId="17" fillId="3" borderId="73" xfId="0" applyNumberFormat="1" applyFont="1" applyFill="1" applyBorder="1"/>
    <xf numFmtId="4" fontId="21" fillId="3" borderId="72" xfId="0" applyNumberFormat="1" applyFont="1" applyFill="1" applyBorder="1"/>
    <xf numFmtId="4" fontId="17" fillId="4" borderId="72" xfId="0" applyNumberFormat="1" applyFont="1" applyFill="1" applyBorder="1"/>
    <xf numFmtId="0" fontId="15" fillId="0" borderId="13" xfId="0" quotePrefix="1" applyFont="1" applyBorder="1" applyAlignment="1">
      <alignment vertical="top" textRotation="90"/>
    </xf>
    <xf numFmtId="1" fontId="17" fillId="3" borderId="35" xfId="0" applyNumberFormat="1" applyFont="1" applyFill="1" applyBorder="1" applyAlignment="1">
      <alignment horizontal="right" vertical="top"/>
    </xf>
    <xf numFmtId="3" fontId="17" fillId="0" borderId="36" xfId="0" applyNumberFormat="1" applyFont="1" applyBorder="1" applyAlignment="1">
      <alignment horizontal="right" vertical="top"/>
    </xf>
    <xf numFmtId="1" fontId="17" fillId="3" borderId="80" xfId="0" applyNumberFormat="1" applyFont="1" applyFill="1" applyBorder="1" applyAlignment="1">
      <alignment horizontal="left" vertical="top"/>
    </xf>
    <xf numFmtId="1" fontId="17" fillId="3" borderId="36" xfId="0" applyNumberFormat="1" applyFont="1" applyFill="1" applyBorder="1" applyAlignment="1">
      <alignment horizontal="right" vertical="top"/>
    </xf>
    <xf numFmtId="1" fontId="17" fillId="0" borderId="36" xfId="0" applyNumberFormat="1" applyFont="1" applyBorder="1" applyAlignment="1">
      <alignment horizontal="left" vertical="top" wrapText="1"/>
    </xf>
    <xf numFmtId="1" fontId="17" fillId="3" borderId="67" xfId="0" applyNumberFormat="1" applyFont="1" applyFill="1" applyBorder="1" applyAlignment="1">
      <alignment horizontal="right" vertical="top"/>
    </xf>
    <xf numFmtId="4" fontId="21" fillId="3" borderId="14" xfId="0" applyNumberFormat="1" applyFont="1" applyFill="1" applyBorder="1" applyAlignment="1">
      <alignment vertical="top"/>
    </xf>
    <xf numFmtId="4" fontId="17" fillId="3" borderId="14" xfId="0" applyNumberFormat="1" applyFont="1" applyFill="1" applyBorder="1" applyAlignment="1">
      <alignment vertical="top"/>
    </xf>
    <xf numFmtId="1" fontId="17" fillId="3" borderId="81" xfId="0" applyNumberFormat="1" applyFont="1" applyFill="1" applyBorder="1" applyAlignment="1">
      <alignment horizontal="left" vertical="top"/>
    </xf>
    <xf numFmtId="1" fontId="17" fillId="3" borderId="82" xfId="0" applyNumberFormat="1" applyFont="1" applyFill="1" applyBorder="1" applyAlignment="1">
      <alignment horizontal="right" vertical="top"/>
    </xf>
    <xf numFmtId="0" fontId="15" fillId="0" borderId="74" xfId="0" quotePrefix="1" applyFont="1" applyBorder="1" applyAlignment="1">
      <alignment vertical="top" textRotation="90"/>
    </xf>
    <xf numFmtId="3" fontId="17" fillId="0" borderId="0" xfId="0" applyNumberFormat="1" applyFont="1" applyAlignment="1">
      <alignment horizontal="right" vertical="top"/>
    </xf>
    <xf numFmtId="1" fontId="17" fillId="0" borderId="0" xfId="0" applyNumberFormat="1" applyFont="1" applyAlignment="1">
      <alignment horizontal="left" vertical="top" wrapText="1"/>
    </xf>
    <xf numFmtId="1" fontId="17" fillId="3" borderId="83" xfId="0" applyNumberFormat="1" applyFont="1" applyFill="1" applyBorder="1" applyAlignment="1">
      <alignment horizontal="right" vertical="top"/>
    </xf>
    <xf numFmtId="4" fontId="21" fillId="3" borderId="45" xfId="0" applyNumberFormat="1" applyFont="1" applyFill="1" applyBorder="1" applyAlignment="1">
      <alignment vertical="top"/>
    </xf>
    <xf numFmtId="4" fontId="17" fillId="3" borderId="45" xfId="0" applyNumberFormat="1" applyFont="1" applyFill="1" applyBorder="1" applyAlignment="1">
      <alignment vertical="top"/>
    </xf>
    <xf numFmtId="0" fontId="15" fillId="0" borderId="13" xfId="0" quotePrefix="1" applyFont="1" applyBorder="1" applyAlignment="1">
      <alignment horizontal="center" vertical="center" textRotation="90"/>
    </xf>
    <xf numFmtId="1" fontId="17" fillId="3" borderId="31" xfId="0" applyNumberFormat="1" applyFont="1" applyFill="1" applyBorder="1" applyAlignment="1">
      <alignment horizontal="right" vertical="top"/>
    </xf>
    <xf numFmtId="4" fontId="17" fillId="0" borderId="34" xfId="0" applyNumberFormat="1" applyFont="1" applyBorder="1" applyAlignment="1">
      <alignment horizontal="right" vertical="top"/>
    </xf>
    <xf numFmtId="1" fontId="17" fillId="3" borderId="80" xfId="0" applyNumberFormat="1" applyFont="1" applyFill="1" applyBorder="1" applyAlignment="1">
      <alignment vertical="top"/>
    </xf>
    <xf numFmtId="1" fontId="17" fillId="3" borderId="34" xfId="0" applyNumberFormat="1" applyFont="1" applyFill="1" applyBorder="1" applyAlignment="1">
      <alignment horizontal="right" vertical="top"/>
    </xf>
    <xf numFmtId="1" fontId="17" fillId="0" borderId="34" xfId="0" applyNumberFormat="1" applyFont="1" applyBorder="1" applyAlignment="1">
      <alignment horizontal="left" vertical="top" wrapText="1"/>
    </xf>
    <xf numFmtId="0" fontId="15" fillId="0" borderId="74" xfId="0" quotePrefix="1" applyFont="1" applyBorder="1" applyAlignment="1">
      <alignment horizontal="center" vertical="center" textRotation="90"/>
    </xf>
    <xf numFmtId="1" fontId="17" fillId="3" borderId="75" xfId="0" applyNumberFormat="1" applyFont="1" applyFill="1" applyBorder="1" applyAlignment="1">
      <alignment horizontal="right" vertical="top"/>
    </xf>
    <xf numFmtId="4" fontId="17" fillId="0" borderId="1" xfId="0" applyNumberFormat="1" applyFont="1" applyBorder="1" applyAlignment="1">
      <alignment horizontal="right" vertical="top"/>
    </xf>
    <xf numFmtId="1" fontId="17" fillId="3" borderId="79" xfId="0" applyNumberFormat="1" applyFont="1" applyFill="1" applyBorder="1" applyAlignment="1">
      <alignment vertical="top"/>
    </xf>
    <xf numFmtId="1" fontId="17" fillId="0" borderId="76" xfId="0" applyNumberFormat="1" applyFont="1" applyBorder="1" applyAlignment="1">
      <alignment horizontal="left" vertical="top" wrapText="1"/>
    </xf>
    <xf numFmtId="4" fontId="21" fillId="3" borderId="46" xfId="0" applyNumberFormat="1" applyFont="1" applyFill="1" applyBorder="1" applyAlignment="1">
      <alignment vertical="top"/>
    </xf>
    <xf numFmtId="4" fontId="17" fillId="3" borderId="46" xfId="0" applyNumberFormat="1" applyFont="1" applyFill="1" applyBorder="1" applyAlignment="1">
      <alignment vertical="top"/>
    </xf>
    <xf numFmtId="0" fontId="15" fillId="0" borderId="68" xfId="0" quotePrefix="1" applyFont="1" applyBorder="1" applyAlignment="1">
      <alignment horizontal="center" vertical="center" textRotation="90"/>
    </xf>
    <xf numFmtId="1" fontId="12" fillId="3" borderId="5" xfId="0" applyNumberFormat="1" applyFont="1" applyFill="1" applyBorder="1"/>
    <xf numFmtId="1" fontId="12" fillId="3" borderId="3" xfId="0" applyNumberFormat="1" applyFont="1" applyFill="1" applyBorder="1"/>
    <xf numFmtId="4" fontId="21" fillId="3" borderId="68" xfId="0" applyNumberFormat="1" applyFont="1" applyFill="1" applyBorder="1"/>
    <xf numFmtId="4" fontId="17" fillId="0" borderId="68" xfId="0" applyNumberFormat="1" applyFont="1" applyBorder="1"/>
    <xf numFmtId="4" fontId="17" fillId="0" borderId="14" xfId="0" applyNumberFormat="1" applyFont="1" applyBorder="1" applyAlignment="1">
      <alignment vertical="top"/>
    </xf>
    <xf numFmtId="0" fontId="17" fillId="0" borderId="13" xfId="0" quotePrefix="1" applyFont="1" applyBorder="1" applyAlignment="1">
      <alignment horizontal="center" vertical="center"/>
    </xf>
    <xf numFmtId="0" fontId="17" fillId="0" borderId="43" xfId="0" quotePrefix="1" applyFont="1" applyBorder="1" applyAlignment="1">
      <alignment horizontal="center" vertical="center"/>
    </xf>
    <xf numFmtId="4" fontId="17" fillId="0" borderId="15" xfId="0" applyNumberFormat="1" applyFont="1" applyBorder="1"/>
    <xf numFmtId="4" fontId="17" fillId="4" borderId="16" xfId="0" applyNumberFormat="1" applyFont="1" applyFill="1" applyBorder="1"/>
    <xf numFmtId="4" fontId="13" fillId="4" borderId="17" xfId="0" applyNumberFormat="1" applyFont="1" applyFill="1" applyBorder="1"/>
    <xf numFmtId="15" fontId="17" fillId="3" borderId="1" xfId="0" applyNumberFormat="1" applyFont="1" applyFill="1" applyBorder="1" applyAlignment="1">
      <alignment vertical="top"/>
    </xf>
    <xf numFmtId="0" fontId="12" fillId="4" borderId="3" xfId="0" applyFont="1" applyFill="1" applyBorder="1" applyAlignment="1">
      <alignment horizontal="right" vertical="center"/>
    </xf>
    <xf numFmtId="4" fontId="12" fillId="4" borderId="29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0" fontId="23" fillId="0" borderId="0" xfId="0" quotePrefix="1" applyFont="1"/>
    <xf numFmtId="0" fontId="22" fillId="0" borderId="0" xfId="0" applyFont="1" applyAlignment="1">
      <alignment horizontal="right"/>
    </xf>
    <xf numFmtId="0" fontId="24" fillId="0" borderId="0" xfId="0" quotePrefix="1" applyFont="1"/>
    <xf numFmtId="4" fontId="24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2" fontId="8" fillId="0" borderId="19" xfId="0" applyNumberFormat="1" applyFont="1" applyBorder="1"/>
    <xf numFmtId="49" fontId="17" fillId="0" borderId="72" xfId="0" quotePrefix="1" applyNumberFormat="1" applyFont="1" applyBorder="1" applyAlignment="1">
      <alignment horizontal="center" vertical="center"/>
    </xf>
    <xf numFmtId="1" fontId="17" fillId="0" borderId="13" xfId="0" quotePrefix="1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vertical="top"/>
    </xf>
    <xf numFmtId="14" fontId="17" fillId="0" borderId="14" xfId="0" applyNumberFormat="1" applyFont="1" applyBorder="1" applyAlignment="1">
      <alignment horizontal="center" vertical="top"/>
    </xf>
    <xf numFmtId="14" fontId="17" fillId="0" borderId="13" xfId="0" applyNumberFormat="1" applyFont="1" applyBorder="1" applyAlignment="1">
      <alignment horizontal="center" vertical="top"/>
    </xf>
    <xf numFmtId="14" fontId="17" fillId="0" borderId="45" xfId="0" applyNumberFormat="1" applyFont="1" applyBorder="1" applyAlignment="1">
      <alignment horizontal="center" vertical="top"/>
    </xf>
    <xf numFmtId="14" fontId="19" fillId="3" borderId="72" xfId="0" applyNumberFormat="1" applyFont="1" applyFill="1" applyBorder="1" applyAlignment="1">
      <alignment horizontal="center" vertical="top" wrapText="1"/>
    </xf>
    <xf numFmtId="14" fontId="17" fillId="0" borderId="13" xfId="0" applyNumberFormat="1" applyFont="1" applyBorder="1" applyAlignment="1">
      <alignment horizontal="center"/>
    </xf>
    <xf numFmtId="14" fontId="17" fillId="0" borderId="74" xfId="0" applyNumberFormat="1" applyFont="1" applyBorder="1" applyAlignment="1">
      <alignment horizontal="center"/>
    </xf>
    <xf numFmtId="14" fontId="17" fillId="0" borderId="68" xfId="0" applyNumberFormat="1" applyFont="1" applyBorder="1" applyAlignment="1">
      <alignment horizontal="center"/>
    </xf>
    <xf numFmtId="14" fontId="17" fillId="0" borderId="14" xfId="0" applyNumberFormat="1" applyFont="1" applyBorder="1" applyAlignment="1">
      <alignment horizontal="center"/>
    </xf>
    <xf numFmtId="14" fontId="17" fillId="0" borderId="4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5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4" xfId="0" applyFont="1" applyBorder="1" applyAlignment="1">
      <alignment horizontal="left"/>
    </xf>
    <xf numFmtId="0" fontId="7" fillId="0" borderId="4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9" fillId="0" borderId="52" xfId="0" quotePrefix="1" applyNumberFormat="1" applyFont="1" applyBorder="1" applyAlignment="1">
      <alignment horizontal="left"/>
    </xf>
    <xf numFmtId="164" fontId="9" fillId="0" borderId="53" xfId="0" quotePrefix="1" applyNumberFormat="1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0" fontId="9" fillId="0" borderId="63" xfId="0" applyFont="1" applyBorder="1" applyAlignment="1">
      <alignment horizontal="left"/>
    </xf>
    <xf numFmtId="164" fontId="6" fillId="0" borderId="67" xfId="0" quotePrefix="1" applyNumberFormat="1" applyFont="1" applyBorder="1" applyAlignment="1">
      <alignment horizontal="left"/>
    </xf>
    <xf numFmtId="164" fontId="9" fillId="0" borderId="34" xfId="0" applyNumberFormat="1" applyFont="1" applyBorder="1" applyAlignment="1">
      <alignment horizontal="left"/>
    </xf>
    <xf numFmtId="164" fontId="9" fillId="0" borderId="32" xfId="0" applyNumberFormat="1" applyFont="1" applyBorder="1" applyAlignment="1">
      <alignment horizontal="left"/>
    </xf>
    <xf numFmtId="0" fontId="22" fillId="0" borderId="0" xfId="0" applyFont="1" applyAlignment="1">
      <alignment horizontal="left"/>
    </xf>
    <xf numFmtId="0" fontId="12" fillId="4" borderId="5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15" fontId="20" fillId="3" borderId="44" xfId="0" applyNumberFormat="1" applyFont="1" applyFill="1" applyBorder="1" applyAlignment="1">
      <alignment horizontal="center" vertical="center" textRotation="90"/>
    </xf>
    <xf numFmtId="15" fontId="20" fillId="3" borderId="45" xfId="0" applyNumberFormat="1" applyFont="1" applyFill="1" applyBorder="1" applyAlignment="1">
      <alignment horizontal="center" vertical="center" textRotation="90"/>
    </xf>
    <xf numFmtId="15" fontId="20" fillId="3" borderId="46" xfId="0" applyNumberFormat="1" applyFont="1" applyFill="1" applyBorder="1" applyAlignment="1">
      <alignment horizontal="center" vertical="center" textRotation="90"/>
    </xf>
    <xf numFmtId="0" fontId="17" fillId="0" borderId="3" xfId="0" applyFont="1" applyBorder="1" applyAlignment="1">
      <alignment horizontal="left" vertical="top"/>
    </xf>
    <xf numFmtId="0" fontId="17" fillId="0" borderId="29" xfId="0" applyFont="1" applyBorder="1" applyAlignment="1">
      <alignment horizontal="left" vertical="top"/>
    </xf>
    <xf numFmtId="1" fontId="17" fillId="0" borderId="34" xfId="0" applyNumberFormat="1" applyFont="1" applyBorder="1" applyAlignment="1">
      <alignment horizontal="left" vertical="top" wrapText="1"/>
    </xf>
    <xf numFmtId="1" fontId="17" fillId="0" borderId="32" xfId="0" applyNumberFormat="1" applyFont="1" applyBorder="1" applyAlignment="1">
      <alignment horizontal="left" vertical="top" wrapText="1"/>
    </xf>
    <xf numFmtId="1" fontId="17" fillId="0" borderId="76" xfId="0" applyNumberFormat="1" applyFont="1" applyBorder="1" applyAlignment="1">
      <alignment horizontal="left" vertical="top" wrapText="1"/>
    </xf>
    <xf numFmtId="1" fontId="17" fillId="0" borderId="77" xfId="0" applyNumberFormat="1" applyFont="1" applyBorder="1" applyAlignment="1">
      <alignment horizontal="left" vertical="top" wrapText="1"/>
    </xf>
    <xf numFmtId="1" fontId="17" fillId="0" borderId="19" xfId="0" applyNumberFormat="1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29" xfId="0" applyNumberFormat="1" applyFont="1" applyBorder="1" applyAlignment="1">
      <alignment horizontal="center"/>
    </xf>
    <xf numFmtId="0" fontId="14" fillId="3" borderId="4" xfId="0" applyFont="1" applyFill="1" applyBorder="1" applyAlignment="1">
      <alignment horizontal="left"/>
    </xf>
    <xf numFmtId="0" fontId="14" fillId="3" borderId="27" xfId="0" applyFont="1" applyFill="1" applyBorder="1" applyAlignment="1">
      <alignment horizontal="left"/>
    </xf>
    <xf numFmtId="0" fontId="14" fillId="3" borderId="28" xfId="0" applyFont="1" applyFill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4" fillId="3" borderId="64" xfId="0" applyFont="1" applyFill="1" applyBorder="1" applyAlignment="1">
      <alignment horizontal="left"/>
    </xf>
    <xf numFmtId="0" fontId="14" fillId="3" borderId="65" xfId="0" applyFont="1" applyFill="1" applyBorder="1" applyAlignment="1">
      <alignment horizontal="left"/>
    </xf>
    <xf numFmtId="0" fontId="14" fillId="3" borderId="66" xfId="0" applyFont="1" applyFill="1" applyBorder="1" applyAlignment="1">
      <alignment horizontal="left"/>
    </xf>
    <xf numFmtId="1" fontId="17" fillId="0" borderId="69" xfId="0" applyNumberFormat="1" applyFont="1" applyBorder="1" applyAlignment="1">
      <alignment horizontal="left" vertical="top"/>
    </xf>
    <xf numFmtId="1" fontId="17" fillId="0" borderId="70" xfId="0" applyNumberFormat="1" applyFont="1" applyBorder="1" applyAlignment="1">
      <alignment horizontal="left" vertical="top"/>
    </xf>
    <xf numFmtId="1" fontId="17" fillId="0" borderId="73" xfId="0" applyNumberFormat="1" applyFont="1" applyBorder="1" applyAlignment="1">
      <alignment horizontal="left" vertical="top"/>
    </xf>
    <xf numFmtId="1" fontId="17" fillId="0" borderId="31" xfId="0" applyNumberFormat="1" applyFont="1" applyBorder="1" applyAlignment="1">
      <alignment horizontal="left" vertical="top"/>
    </xf>
    <xf numFmtId="1" fontId="17" fillId="0" borderId="34" xfId="0" applyNumberFormat="1" applyFont="1" applyBorder="1" applyAlignment="1">
      <alignment horizontal="left" vertical="top"/>
    </xf>
    <xf numFmtId="1" fontId="17" fillId="0" borderId="32" xfId="0" applyNumberFormat="1" applyFont="1" applyBorder="1" applyAlignment="1">
      <alignment horizontal="left" vertical="top"/>
    </xf>
    <xf numFmtId="15" fontId="17" fillId="0" borderId="31" xfId="0" applyNumberFormat="1" applyFont="1" applyBorder="1" applyAlignment="1">
      <alignment horizontal="left" vertical="top"/>
    </xf>
    <xf numFmtId="15" fontId="17" fillId="0" borderId="34" xfId="0" applyNumberFormat="1" applyFont="1" applyBorder="1" applyAlignment="1">
      <alignment horizontal="left" vertical="top"/>
    </xf>
    <xf numFmtId="15" fontId="17" fillId="0" borderId="32" xfId="0" applyNumberFormat="1" applyFont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0" fontId="13" fillId="0" borderId="3" xfId="0" applyFont="1" applyBorder="1" applyAlignment="1">
      <alignment horizontal="left" vertical="top" wrapText="1"/>
    </xf>
    <xf numFmtId="0" fontId="17" fillId="4" borderId="3" xfId="0" applyFont="1" applyFill="1" applyBorder="1" applyAlignment="1">
      <alignment horizontal="left" vertical="top"/>
    </xf>
    <xf numFmtId="0" fontId="17" fillId="4" borderId="29" xfId="0" applyFont="1" applyFill="1" applyBorder="1" applyAlignment="1">
      <alignment horizontal="left" vertical="top"/>
    </xf>
    <xf numFmtId="0" fontId="13" fillId="3" borderId="44" xfId="0" quotePrefix="1" applyFont="1" applyFill="1" applyBorder="1" applyAlignment="1">
      <alignment horizontal="center" vertical="center" textRotation="90"/>
    </xf>
    <xf numFmtId="0" fontId="13" fillId="3" borderId="45" xfId="0" quotePrefix="1" applyFont="1" applyFill="1" applyBorder="1" applyAlignment="1">
      <alignment horizontal="center" vertical="center" textRotation="90"/>
    </xf>
    <xf numFmtId="0" fontId="13" fillId="3" borderId="46" xfId="0" quotePrefix="1" applyFont="1" applyFill="1" applyBorder="1" applyAlignment="1">
      <alignment horizontal="center" vertical="center" textRotation="90"/>
    </xf>
    <xf numFmtId="2" fontId="14" fillId="3" borderId="6" xfId="0" applyNumberFormat="1" applyFont="1" applyFill="1" applyBorder="1" applyAlignment="1">
      <alignment horizontal="center" vertical="top" wrapText="1"/>
    </xf>
    <xf numFmtId="2" fontId="14" fillId="3" borderId="39" xfId="0" applyNumberFormat="1" applyFont="1" applyFill="1" applyBorder="1" applyAlignment="1">
      <alignment horizontal="center" vertical="top" wrapText="1"/>
    </xf>
    <xf numFmtId="2" fontId="14" fillId="3" borderId="33" xfId="0" applyNumberFormat="1" applyFont="1" applyFill="1" applyBorder="1" applyAlignment="1">
      <alignment horizontal="center" vertical="top" wrapText="1"/>
    </xf>
    <xf numFmtId="0" fontId="15" fillId="3" borderId="44" xfId="0" quotePrefix="1" applyFont="1" applyFill="1" applyBorder="1" applyAlignment="1">
      <alignment horizontal="center" vertical="center"/>
    </xf>
    <xf numFmtId="0" fontId="15" fillId="3" borderId="45" xfId="0" quotePrefix="1" applyFont="1" applyFill="1" applyBorder="1" applyAlignment="1">
      <alignment horizontal="center" vertical="center"/>
    </xf>
    <xf numFmtId="0" fontId="15" fillId="3" borderId="46" xfId="0" quotePrefix="1" applyFont="1" applyFill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top"/>
    </xf>
    <xf numFmtId="15" fontId="12" fillId="2" borderId="31" xfId="0" applyNumberFormat="1" applyFont="1" applyFill="1" applyBorder="1" applyAlignment="1">
      <alignment horizontal="left" vertical="top"/>
    </xf>
    <xf numFmtId="15" fontId="12" fillId="2" borderId="34" xfId="0" applyNumberFormat="1" applyFont="1" applyFill="1" applyBorder="1" applyAlignment="1">
      <alignment horizontal="left" vertical="top"/>
    </xf>
    <xf numFmtId="15" fontId="17" fillId="3" borderId="34" xfId="0" applyNumberFormat="1" applyFont="1" applyFill="1" applyBorder="1" applyAlignment="1">
      <alignment horizontal="left" vertical="top"/>
    </xf>
    <xf numFmtId="15" fontId="17" fillId="3" borderId="80" xfId="0" applyNumberFormat="1" applyFont="1" applyFill="1" applyBorder="1" applyAlignment="1">
      <alignment horizontal="left" vertical="top"/>
    </xf>
    <xf numFmtId="15" fontId="17" fillId="2" borderId="34" xfId="0" applyNumberFormat="1" applyFont="1" applyFill="1" applyBorder="1" applyAlignment="1">
      <alignment horizontal="left" vertical="top"/>
    </xf>
    <xf numFmtId="15" fontId="13" fillId="2" borderId="76" xfId="0" applyNumberFormat="1" applyFont="1" applyFill="1" applyBorder="1" applyAlignment="1">
      <alignment horizontal="left" vertical="top"/>
    </xf>
    <xf numFmtId="15" fontId="13" fillId="2" borderId="77" xfId="0" applyNumberFormat="1" applyFont="1" applyFill="1" applyBorder="1" applyAlignment="1">
      <alignment horizontal="left" vertical="top"/>
    </xf>
    <xf numFmtId="0" fontId="17" fillId="0" borderId="40" xfId="0" applyFont="1" applyBorder="1" applyAlignment="1">
      <alignment horizontal="left" vertical="top"/>
    </xf>
    <xf numFmtId="0" fontId="17" fillId="0" borderId="41" xfId="0" applyFont="1" applyBorder="1" applyAlignment="1">
      <alignment horizontal="left" vertical="top"/>
    </xf>
    <xf numFmtId="0" fontId="17" fillId="0" borderId="42" xfId="0" applyFont="1" applyBorder="1" applyAlignment="1">
      <alignment horizontal="left" vertical="top"/>
    </xf>
    <xf numFmtId="0" fontId="17" fillId="4" borderId="3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top"/>
    </xf>
    <xf numFmtId="0" fontId="13" fillId="3" borderId="71" xfId="0" quotePrefix="1" applyFont="1" applyFill="1" applyBorder="1" applyAlignment="1">
      <alignment horizontal="center" vertical="center" textRotation="90" wrapText="1"/>
    </xf>
    <xf numFmtId="0" fontId="13" fillId="3" borderId="45" xfId="0" quotePrefix="1" applyFont="1" applyFill="1" applyBorder="1" applyAlignment="1">
      <alignment horizontal="center" vertical="center" textRotation="90" wrapText="1"/>
    </xf>
    <xf numFmtId="0" fontId="13" fillId="3" borderId="78" xfId="0" quotePrefix="1" applyFont="1" applyFill="1" applyBorder="1" applyAlignment="1">
      <alignment horizontal="center" vertical="center" textRotation="90" wrapText="1"/>
    </xf>
    <xf numFmtId="0" fontId="13" fillId="3" borderId="71" xfId="0" quotePrefix="1" applyFont="1" applyFill="1" applyBorder="1" applyAlignment="1">
      <alignment horizontal="center" vertical="center" textRotation="90"/>
    </xf>
    <xf numFmtId="0" fontId="14" fillId="3" borderId="88" xfId="0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left" vertical="center"/>
    </xf>
    <xf numFmtId="0" fontId="15" fillId="0" borderId="86" xfId="0" applyFont="1" applyBorder="1" applyAlignment="1">
      <alignment horizontal="center" vertical="top"/>
    </xf>
    <xf numFmtId="0" fontId="15" fillId="0" borderId="87" xfId="0" applyFont="1" applyBorder="1" applyAlignment="1">
      <alignment horizontal="center" vertical="top"/>
    </xf>
    <xf numFmtId="15" fontId="12" fillId="2" borderId="30" xfId="0" applyNumberFormat="1" applyFont="1" applyFill="1" applyBorder="1" applyAlignment="1">
      <alignment horizontal="left" vertical="top"/>
    </xf>
    <xf numFmtId="15" fontId="12" fillId="2" borderId="38" xfId="0" applyNumberFormat="1" applyFont="1" applyFill="1" applyBorder="1" applyAlignment="1">
      <alignment horizontal="left" vertical="top"/>
    </xf>
    <xf numFmtId="15" fontId="12" fillId="2" borderId="85" xfId="0" applyNumberFormat="1" applyFont="1" applyFill="1" applyBorder="1" applyAlignment="1">
      <alignment horizontal="left" vertical="top"/>
    </xf>
    <xf numFmtId="1" fontId="14" fillId="3" borderId="69" xfId="0" applyNumberFormat="1" applyFont="1" applyFill="1" applyBorder="1" applyAlignment="1">
      <alignment horizontal="left" vertical="top"/>
    </xf>
    <xf numFmtId="1" fontId="14" fillId="3" borderId="70" xfId="0" applyNumberFormat="1" applyFont="1" applyFill="1" applyBorder="1" applyAlignment="1">
      <alignment horizontal="left" vertical="top"/>
    </xf>
    <xf numFmtId="1" fontId="14" fillId="3" borderId="73" xfId="0" applyNumberFormat="1" applyFont="1" applyFill="1" applyBorder="1" applyAlignment="1">
      <alignment horizontal="left" vertical="top"/>
    </xf>
    <xf numFmtId="1" fontId="14" fillId="2" borderId="31" xfId="0" applyNumberFormat="1" applyFont="1" applyFill="1" applyBorder="1" applyAlignment="1">
      <alignment horizontal="left" vertical="top"/>
    </xf>
    <xf numFmtId="1" fontId="14" fillId="2" borderId="34" xfId="0" applyNumberFormat="1" applyFont="1" applyFill="1" applyBorder="1" applyAlignment="1">
      <alignment horizontal="left" vertical="top"/>
    </xf>
    <xf numFmtId="1" fontId="14" fillId="3" borderId="69" xfId="0" applyNumberFormat="1" applyFont="1" applyFill="1" applyBorder="1" applyAlignment="1">
      <alignment horizontal="left"/>
    </xf>
    <xf numFmtId="1" fontId="14" fillId="3" borderId="70" xfId="0" applyNumberFormat="1" applyFont="1" applyFill="1" applyBorder="1" applyAlignment="1">
      <alignment horizontal="left"/>
    </xf>
    <xf numFmtId="2" fontId="15" fillId="4" borderId="70" xfId="0" applyNumberFormat="1" applyFont="1" applyFill="1" applyBorder="1" applyAlignment="1">
      <alignment horizontal="right" vertical="top"/>
    </xf>
  </cellXfs>
  <cellStyles count="2">
    <cellStyle name="Normal" xfId="0" builtinId="0"/>
    <cellStyle name="Normal 2" xfId="1" xr:uid="{00000000-0005-0000-0000-000001000000}"/>
  </cellStyles>
  <dxfs count="1">
    <dxf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159630</xdr:colOff>
      <xdr:row>0</xdr:row>
      <xdr:rowOff>9525</xdr:rowOff>
    </xdr:from>
    <xdr:to>
      <xdr:col>6</xdr:col>
      <xdr:colOff>561976</xdr:colOff>
      <xdr:row>2</xdr:row>
      <xdr:rowOff>190500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3080" y="9525"/>
          <a:ext cx="1240546" cy="590550"/>
        </a:xfrm>
        <a:prstGeom prst="rect">
          <a:avLst/>
        </a:prstGeom>
      </xdr:spPr>
    </xdr:pic>
    <xdr:clientData/>
  </xdr:twoCellAnchor>
  <xdr:oneCellAnchor>
    <xdr:from>
      <xdr:col>5</xdr:col>
      <xdr:colOff>159630</xdr:colOff>
      <xdr:row>30</xdr:row>
      <xdr:rowOff>9525</xdr:rowOff>
    </xdr:from>
    <xdr:ext cx="1240546" cy="590550"/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3080" y="9525"/>
          <a:ext cx="1240546" cy="5905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190124</xdr:colOff>
      <xdr:row>46</xdr:row>
      <xdr:rowOff>85725</xdr:rowOff>
    </xdr:from>
    <xdr:to>
      <xdr:col>12</xdr:col>
      <xdr:colOff>722540</xdr:colOff>
      <xdr:row>50</xdr:row>
      <xdr:rowOff>9524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174" y="10515600"/>
          <a:ext cx="1200526" cy="5714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61183</xdr:rowOff>
    </xdr:from>
    <xdr:to>
      <xdr:col>2</xdr:col>
      <xdr:colOff>638175</xdr:colOff>
      <xdr:row>50</xdr:row>
      <xdr:rowOff>479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5416279-4B36-451D-A815-C0DCF6C4D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443308"/>
          <a:ext cx="1400175" cy="2631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workbookViewId="0">
      <selection activeCell="B6" sqref="B6"/>
    </sheetView>
  </sheetViews>
  <sheetFormatPr defaultRowHeight="12.75" x14ac:dyDescent="0.2"/>
  <cols>
    <col min="1" max="1" width="10.42578125" customWidth="1"/>
    <col min="2" max="2" width="21.7109375" customWidth="1"/>
    <col min="3" max="3" width="7.85546875" customWidth="1"/>
    <col min="5" max="5" width="22" customWidth="1"/>
    <col min="6" max="6" width="12.5703125" customWidth="1"/>
  </cols>
  <sheetData>
    <row r="1" spans="1:7" ht="16.5" customHeight="1" x14ac:dyDescent="0.2">
      <c r="A1" s="152" t="s">
        <v>39</v>
      </c>
      <c r="B1" s="152"/>
      <c r="C1" s="152"/>
      <c r="D1" s="152"/>
      <c r="E1" s="152"/>
    </row>
    <row r="2" spans="1:7" ht="15.75" customHeight="1" x14ac:dyDescent="0.2">
      <c r="A2" s="7"/>
      <c r="B2" s="7"/>
      <c r="C2" s="7"/>
      <c r="D2" s="7"/>
      <c r="E2" s="7"/>
    </row>
    <row r="3" spans="1:7" ht="18" customHeight="1" x14ac:dyDescent="0.2">
      <c r="A3" s="1" t="s">
        <v>1</v>
      </c>
      <c r="B3" s="153"/>
      <c r="C3" s="153"/>
      <c r="D3" s="153"/>
      <c r="E3" s="153"/>
    </row>
    <row r="4" spans="1:7" ht="18" customHeight="1" x14ac:dyDescent="0.2">
      <c r="A4" s="1" t="s">
        <v>0</v>
      </c>
      <c r="B4" s="1" t="s">
        <v>31</v>
      </c>
      <c r="C4" s="154"/>
      <c r="D4" s="154"/>
      <c r="E4" s="154"/>
    </row>
    <row r="5" spans="1:7" ht="18" customHeight="1" x14ac:dyDescent="0.2">
      <c r="A5" s="1" t="s">
        <v>2</v>
      </c>
      <c r="B5" s="24"/>
      <c r="C5" s="3"/>
      <c r="D5" s="3"/>
      <c r="E5" s="3"/>
      <c r="F5" s="2" t="s">
        <v>5</v>
      </c>
      <c r="G5" s="3"/>
    </row>
    <row r="6" spans="1:7" ht="18" customHeight="1" x14ac:dyDescent="0.2">
      <c r="A6" s="1" t="s">
        <v>22</v>
      </c>
      <c r="B6" s="25"/>
      <c r="C6" s="17" t="s">
        <v>36</v>
      </c>
      <c r="D6" s="17"/>
      <c r="E6" s="17"/>
      <c r="F6" s="17"/>
      <c r="G6" s="17"/>
    </row>
    <row r="7" spans="1:7" ht="13.5" thickBot="1" x14ac:dyDescent="0.25"/>
    <row r="8" spans="1:7" ht="13.5" thickBot="1" x14ac:dyDescent="0.25">
      <c r="A8" s="155" t="s">
        <v>3</v>
      </c>
      <c r="B8" s="156"/>
      <c r="C8" s="156"/>
      <c r="D8" s="156"/>
      <c r="E8" s="155" t="s">
        <v>4</v>
      </c>
      <c r="F8" s="156"/>
      <c r="G8" s="157"/>
    </row>
    <row r="9" spans="1:7" ht="18" customHeight="1" x14ac:dyDescent="0.2">
      <c r="A9" s="18"/>
      <c r="B9" s="22" t="s">
        <v>15</v>
      </c>
      <c r="C9" s="26" t="s">
        <v>32</v>
      </c>
      <c r="D9" s="8"/>
      <c r="E9" s="150"/>
      <c r="F9" s="151"/>
      <c r="G9" s="12"/>
    </row>
    <row r="10" spans="1:7" ht="18" customHeight="1" x14ac:dyDescent="0.2">
      <c r="A10" s="19"/>
      <c r="B10" s="23" t="s">
        <v>16</v>
      </c>
      <c r="C10" s="27" t="s">
        <v>32</v>
      </c>
      <c r="D10" s="9"/>
      <c r="E10" s="142"/>
      <c r="F10" s="144"/>
      <c r="G10" s="13"/>
    </row>
    <row r="11" spans="1:7" ht="18" customHeight="1" x14ac:dyDescent="0.2">
      <c r="A11" s="19"/>
      <c r="B11" s="23" t="s">
        <v>29</v>
      </c>
      <c r="C11" s="27" t="s">
        <v>38</v>
      </c>
      <c r="D11" s="9"/>
      <c r="E11" s="142"/>
      <c r="F11" s="144"/>
      <c r="G11" s="13"/>
    </row>
    <row r="12" spans="1:7" ht="18" customHeight="1" x14ac:dyDescent="0.2">
      <c r="A12" s="19"/>
      <c r="B12" s="23" t="s">
        <v>30</v>
      </c>
      <c r="C12" s="27" t="s">
        <v>38</v>
      </c>
      <c r="D12" s="9"/>
      <c r="E12" s="142"/>
      <c r="F12" s="144"/>
      <c r="G12" s="13"/>
    </row>
    <row r="13" spans="1:7" ht="18" customHeight="1" x14ac:dyDescent="0.2">
      <c r="A13" s="19"/>
      <c r="B13" s="23" t="s">
        <v>33</v>
      </c>
      <c r="C13" s="27" t="s">
        <v>38</v>
      </c>
      <c r="D13" s="9"/>
      <c r="E13" s="142"/>
      <c r="F13" s="144"/>
      <c r="G13" s="13"/>
    </row>
    <row r="14" spans="1:7" ht="18" customHeight="1" x14ac:dyDescent="0.2">
      <c r="A14" s="19"/>
      <c r="B14" s="20"/>
      <c r="C14" s="21"/>
      <c r="D14" s="9"/>
      <c r="E14" s="142"/>
      <c r="F14" s="144"/>
      <c r="G14" s="13"/>
    </row>
    <row r="15" spans="1:7" ht="18" customHeight="1" x14ac:dyDescent="0.2">
      <c r="A15" s="142"/>
      <c r="B15" s="143"/>
      <c r="C15" s="144"/>
      <c r="D15" s="9"/>
      <c r="E15" s="142"/>
      <c r="F15" s="144"/>
      <c r="G15" s="13"/>
    </row>
    <row r="16" spans="1:7" ht="18" customHeight="1" x14ac:dyDescent="0.2">
      <c r="A16" s="142"/>
      <c r="B16" s="143"/>
      <c r="C16" s="144"/>
      <c r="D16" s="9"/>
      <c r="E16" s="142"/>
      <c r="F16" s="144"/>
      <c r="G16" s="13"/>
    </row>
    <row r="17" spans="1:7" ht="18" customHeight="1" x14ac:dyDescent="0.2">
      <c r="A17" s="142"/>
      <c r="B17" s="143"/>
      <c r="C17" s="144"/>
      <c r="D17" s="9"/>
      <c r="E17" s="142"/>
      <c r="F17" s="144"/>
      <c r="G17" s="13"/>
    </row>
    <row r="18" spans="1:7" ht="18" customHeight="1" thickBot="1" x14ac:dyDescent="0.25">
      <c r="A18" s="145"/>
      <c r="B18" s="146"/>
      <c r="C18" s="147"/>
      <c r="D18" s="10"/>
      <c r="E18" s="145"/>
      <c r="F18" s="147"/>
      <c r="G18" s="14"/>
    </row>
    <row r="19" spans="1:7" ht="21" customHeight="1" thickBot="1" x14ac:dyDescent="0.25">
      <c r="A19" s="148" t="s">
        <v>9</v>
      </c>
      <c r="B19" s="149"/>
      <c r="C19" s="149"/>
      <c r="D19" s="11">
        <f>SUM(D9:D18)</f>
        <v>0</v>
      </c>
      <c r="E19" s="148" t="s">
        <v>6</v>
      </c>
      <c r="F19" s="149"/>
      <c r="G19" s="15">
        <f>SUM(G9:G18)</f>
        <v>0</v>
      </c>
    </row>
    <row r="20" spans="1:7" ht="7.5" customHeight="1" x14ac:dyDescent="0.2"/>
    <row r="21" spans="1:7" ht="18" customHeight="1" thickBot="1" x14ac:dyDescent="0.25">
      <c r="F21" s="5" t="s">
        <v>7</v>
      </c>
      <c r="G21" s="4">
        <f>IF(D19&gt;G19,D19-G19,0)</f>
        <v>0</v>
      </c>
    </row>
    <row r="22" spans="1:7" ht="18" customHeight="1" thickTop="1" thickBot="1" x14ac:dyDescent="0.25">
      <c r="F22" s="6" t="s">
        <v>8</v>
      </c>
      <c r="G22" s="4">
        <f>IF(G19&gt;D19,G19-D19,0)</f>
        <v>0</v>
      </c>
    </row>
    <row r="23" spans="1:7" ht="13.5" thickTop="1" x14ac:dyDescent="0.2"/>
    <row r="24" spans="1:7" x14ac:dyDescent="0.2">
      <c r="A24" s="3"/>
      <c r="B24" s="3"/>
      <c r="C24" s="3"/>
      <c r="D24" s="3"/>
      <c r="E24" s="3"/>
      <c r="F24" s="3"/>
      <c r="G24" s="3"/>
    </row>
    <row r="25" spans="1:7" x14ac:dyDescent="0.2">
      <c r="A25" s="16" t="s">
        <v>14</v>
      </c>
    </row>
    <row r="27" spans="1:7" ht="7.5" customHeight="1" x14ac:dyDescent="0.2"/>
    <row r="28" spans="1:7" x14ac:dyDescent="0.2">
      <c r="A28" s="28"/>
      <c r="B28" s="28"/>
      <c r="C28" s="28"/>
      <c r="D28" s="28"/>
      <c r="E28" s="28"/>
      <c r="F28" s="28"/>
      <c r="G28" s="28"/>
    </row>
    <row r="31" spans="1:7" x14ac:dyDescent="0.2">
      <c r="A31" s="152" t="s">
        <v>39</v>
      </c>
      <c r="B31" s="152"/>
      <c r="C31" s="152"/>
      <c r="D31" s="152"/>
      <c r="E31" s="152"/>
    </row>
    <row r="32" spans="1:7" x14ac:dyDescent="0.2">
      <c r="A32" s="7"/>
      <c r="B32" s="7"/>
      <c r="C32" s="7"/>
      <c r="D32" s="7"/>
      <c r="E32" s="7"/>
    </row>
    <row r="33" spans="1:7" ht="18" customHeight="1" x14ac:dyDescent="0.2">
      <c r="A33" s="1" t="s">
        <v>1</v>
      </c>
      <c r="B33" s="153"/>
      <c r="C33" s="153"/>
      <c r="D33" s="153"/>
      <c r="E33" s="153"/>
    </row>
    <row r="34" spans="1:7" ht="18" customHeight="1" x14ac:dyDescent="0.2">
      <c r="A34" s="1" t="s">
        <v>0</v>
      </c>
      <c r="B34" s="1" t="s">
        <v>31</v>
      </c>
      <c r="C34" s="154"/>
      <c r="D34" s="154"/>
      <c r="E34" s="154"/>
    </row>
    <row r="35" spans="1:7" ht="18" customHeight="1" x14ac:dyDescent="0.2">
      <c r="A35" s="1" t="s">
        <v>2</v>
      </c>
      <c r="B35" s="24"/>
      <c r="C35" s="3"/>
      <c r="D35" s="3"/>
      <c r="E35" s="3"/>
      <c r="F35" s="2" t="s">
        <v>5</v>
      </c>
      <c r="G35" s="3"/>
    </row>
    <row r="36" spans="1:7" ht="18" customHeight="1" x14ac:dyDescent="0.2">
      <c r="A36" s="1" t="s">
        <v>22</v>
      </c>
      <c r="B36" s="25"/>
      <c r="C36" s="17" t="s">
        <v>36</v>
      </c>
      <c r="D36" s="17"/>
      <c r="E36" s="17"/>
      <c r="F36" s="17"/>
      <c r="G36" s="17"/>
    </row>
    <row r="37" spans="1:7" ht="18" customHeight="1" thickBot="1" x14ac:dyDescent="0.25"/>
    <row r="38" spans="1:7" ht="18" customHeight="1" thickBot="1" x14ac:dyDescent="0.25">
      <c r="A38" s="155" t="s">
        <v>3</v>
      </c>
      <c r="B38" s="156"/>
      <c r="C38" s="156"/>
      <c r="D38" s="156"/>
      <c r="E38" s="155" t="s">
        <v>4</v>
      </c>
      <c r="F38" s="156"/>
      <c r="G38" s="157"/>
    </row>
    <row r="39" spans="1:7" ht="18" customHeight="1" x14ac:dyDescent="0.2">
      <c r="A39" s="18"/>
      <c r="B39" s="22" t="s">
        <v>15</v>
      </c>
      <c r="C39" s="26" t="s">
        <v>32</v>
      </c>
      <c r="D39" s="8"/>
      <c r="E39" s="150"/>
      <c r="F39" s="151"/>
      <c r="G39" s="12"/>
    </row>
    <row r="40" spans="1:7" ht="18" customHeight="1" x14ac:dyDescent="0.2">
      <c r="A40" s="19"/>
      <c r="B40" s="23" t="s">
        <v>16</v>
      </c>
      <c r="C40" s="27" t="s">
        <v>32</v>
      </c>
      <c r="D40" s="9"/>
      <c r="E40" s="142"/>
      <c r="F40" s="144"/>
      <c r="G40" s="13"/>
    </row>
    <row r="41" spans="1:7" ht="18" customHeight="1" x14ac:dyDescent="0.2">
      <c r="A41" s="19"/>
      <c r="B41" s="23" t="s">
        <v>29</v>
      </c>
      <c r="C41" s="27" t="s">
        <v>38</v>
      </c>
      <c r="D41" s="9"/>
      <c r="E41" s="142"/>
      <c r="F41" s="144"/>
      <c r="G41" s="13"/>
    </row>
    <row r="42" spans="1:7" ht="18" customHeight="1" x14ac:dyDescent="0.2">
      <c r="A42" s="19"/>
      <c r="B42" s="23" t="s">
        <v>30</v>
      </c>
      <c r="C42" s="27" t="s">
        <v>38</v>
      </c>
      <c r="D42" s="9"/>
      <c r="E42" s="142"/>
      <c r="F42" s="144"/>
      <c r="G42" s="13"/>
    </row>
    <row r="43" spans="1:7" ht="18" customHeight="1" x14ac:dyDescent="0.2">
      <c r="A43" s="19"/>
      <c r="B43" s="23" t="s">
        <v>33</v>
      </c>
      <c r="C43" s="27" t="s">
        <v>38</v>
      </c>
      <c r="D43" s="9"/>
      <c r="E43" s="142"/>
      <c r="F43" s="144"/>
      <c r="G43" s="13"/>
    </row>
    <row r="44" spans="1:7" ht="18" customHeight="1" x14ac:dyDescent="0.2">
      <c r="A44" s="19"/>
      <c r="B44" s="20"/>
      <c r="C44" s="21"/>
      <c r="D44" s="9"/>
      <c r="E44" s="142"/>
      <c r="F44" s="144"/>
      <c r="G44" s="13"/>
    </row>
    <row r="45" spans="1:7" ht="18" customHeight="1" x14ac:dyDescent="0.2">
      <c r="A45" s="142"/>
      <c r="B45" s="143"/>
      <c r="C45" s="144"/>
      <c r="D45" s="9"/>
      <c r="E45" s="142"/>
      <c r="F45" s="144"/>
      <c r="G45" s="13"/>
    </row>
    <row r="46" spans="1:7" ht="18" customHeight="1" x14ac:dyDescent="0.2">
      <c r="A46" s="142"/>
      <c r="B46" s="143"/>
      <c r="C46" s="144"/>
      <c r="D46" s="9"/>
      <c r="E46" s="142"/>
      <c r="F46" s="144"/>
      <c r="G46" s="13"/>
    </row>
    <row r="47" spans="1:7" ht="18" customHeight="1" x14ac:dyDescent="0.2">
      <c r="A47" s="142"/>
      <c r="B47" s="143"/>
      <c r="C47" s="144"/>
      <c r="D47" s="9"/>
      <c r="E47" s="142"/>
      <c r="F47" s="144"/>
      <c r="G47" s="13"/>
    </row>
    <row r="48" spans="1:7" ht="18" customHeight="1" thickBot="1" x14ac:dyDescent="0.25">
      <c r="A48" s="145"/>
      <c r="B48" s="146"/>
      <c r="C48" s="147"/>
      <c r="D48" s="10"/>
      <c r="E48" s="145"/>
      <c r="F48" s="147"/>
      <c r="G48" s="14"/>
    </row>
    <row r="49" spans="1:7" ht="18" customHeight="1" thickBot="1" x14ac:dyDescent="0.25">
      <c r="A49" s="148" t="s">
        <v>9</v>
      </c>
      <c r="B49" s="149"/>
      <c r="C49" s="149"/>
      <c r="D49" s="11">
        <f>SUM(D39:D48)</f>
        <v>0</v>
      </c>
      <c r="E49" s="148" t="s">
        <v>6</v>
      </c>
      <c r="F49" s="149"/>
      <c r="G49" s="15">
        <f>SUM(G39:G48)</f>
        <v>0</v>
      </c>
    </row>
    <row r="50" spans="1:7" ht="8.25" customHeight="1" x14ac:dyDescent="0.2"/>
    <row r="51" spans="1:7" ht="18" customHeight="1" thickBot="1" x14ac:dyDescent="0.25">
      <c r="F51" s="5" t="s">
        <v>7</v>
      </c>
      <c r="G51" s="4">
        <f>IF(D49&gt;G49,D49-G49,0)</f>
        <v>0</v>
      </c>
    </row>
    <row r="52" spans="1:7" ht="18" customHeight="1" thickTop="1" thickBot="1" x14ac:dyDescent="0.25">
      <c r="F52" s="6" t="s">
        <v>8</v>
      </c>
      <c r="G52" s="4">
        <f>IF(G49&gt;D49,G49-D49,0)</f>
        <v>0</v>
      </c>
    </row>
    <row r="53" spans="1:7" ht="13.5" thickTop="1" x14ac:dyDescent="0.2"/>
    <row r="54" spans="1:7" x14ac:dyDescent="0.2">
      <c r="A54" s="3"/>
      <c r="B54" s="3"/>
      <c r="C54" s="3"/>
      <c r="D54" s="3"/>
      <c r="E54" s="3"/>
      <c r="F54" s="3"/>
      <c r="G54" s="3"/>
    </row>
    <row r="55" spans="1:7" x14ac:dyDescent="0.2">
      <c r="A55" s="16" t="s">
        <v>14</v>
      </c>
    </row>
  </sheetData>
  <customSheetViews>
    <customSheetView guid="{3DC8337C-FE14-4E73-99F6-93DA1D346B1C}" zeroValues="0" topLeftCell="A4">
      <selection activeCell="A8" sqref="A8:B8"/>
      <pageMargins left="0.75" right="0.75" top="0.55000000000000004" bottom="0.61" header="0.37" footer="0.5"/>
      <pageSetup paperSize="9" orientation="portrait" r:id="rId1"/>
      <headerFooter alignWithMargins="0"/>
    </customSheetView>
  </customSheetViews>
  <mergeCells count="42">
    <mergeCell ref="A19:C19"/>
    <mergeCell ref="E19:F19"/>
    <mergeCell ref="E9:F9"/>
    <mergeCell ref="A1:E1"/>
    <mergeCell ref="B3:E3"/>
    <mergeCell ref="E10:F10"/>
    <mergeCell ref="E11:F11"/>
    <mergeCell ref="E12:F12"/>
    <mergeCell ref="E14:F14"/>
    <mergeCell ref="A18:C18"/>
    <mergeCell ref="E18:F18"/>
    <mergeCell ref="C4:E4"/>
    <mergeCell ref="A8:D8"/>
    <mergeCell ref="E8:G8"/>
    <mergeCell ref="A15:C15"/>
    <mergeCell ref="E15:F15"/>
    <mergeCell ref="E13:F13"/>
    <mergeCell ref="A16:C16"/>
    <mergeCell ref="E16:F16"/>
    <mergeCell ref="A17:C17"/>
    <mergeCell ref="E17:F17"/>
    <mergeCell ref="A31:E31"/>
    <mergeCell ref="B33:E33"/>
    <mergeCell ref="C34:E34"/>
    <mergeCell ref="A38:D38"/>
    <mergeCell ref="E38:G38"/>
    <mergeCell ref="E39:F39"/>
    <mergeCell ref="E40:F40"/>
    <mergeCell ref="E41:F41"/>
    <mergeCell ref="E42:F42"/>
    <mergeCell ref="E43:F43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</mergeCells>
  <phoneticPr fontId="0" type="noConversion"/>
  <pageMargins left="0.74803149606299213" right="0.74803149606299213" top="0.35433070866141736" bottom="0.19685039370078741" header="0.35433070866141736" footer="0.51181102362204722"/>
  <pageSetup paperSize="9" scale="93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P13"/>
  <sheetViews>
    <sheetView workbookViewId="0">
      <selection activeCell="E22" sqref="E22"/>
    </sheetView>
  </sheetViews>
  <sheetFormatPr defaultRowHeight="12.75" x14ac:dyDescent="0.2"/>
  <cols>
    <col min="1" max="1" width="16.28515625" style="32" bestFit="1" customWidth="1"/>
    <col min="2" max="2" width="9.140625" style="32"/>
    <col min="3" max="3" width="10.7109375" style="32" bestFit="1" customWidth="1"/>
    <col min="4" max="4" width="11.140625" style="32" bestFit="1" customWidth="1"/>
    <col min="5" max="5" width="19.140625" style="32" bestFit="1" customWidth="1"/>
    <col min="6" max="11" width="9.140625" style="32"/>
    <col min="12" max="12" width="9.5703125" style="32" bestFit="1" customWidth="1"/>
    <col min="13" max="13" width="9.5703125" style="32" customWidth="1"/>
    <col min="14" max="16384" width="9.140625" style="32"/>
  </cols>
  <sheetData>
    <row r="2" spans="1:16" x14ac:dyDescent="0.2">
      <c r="A2" s="29" t="s">
        <v>22</v>
      </c>
      <c r="B2" s="30" t="s">
        <v>34</v>
      </c>
      <c r="C2" s="30" t="s">
        <v>70</v>
      </c>
      <c r="D2" s="30" t="s">
        <v>71</v>
      </c>
      <c r="E2" s="30" t="s">
        <v>72</v>
      </c>
      <c r="F2" s="30" t="s">
        <v>42</v>
      </c>
      <c r="G2" s="30" t="s">
        <v>24</v>
      </c>
      <c r="H2" s="30" t="s">
        <v>26</v>
      </c>
      <c r="I2" s="30" t="s">
        <v>25</v>
      </c>
      <c r="J2" s="30" t="s">
        <v>59</v>
      </c>
      <c r="K2" s="30" t="s">
        <v>27</v>
      </c>
      <c r="L2" s="30" t="s">
        <v>68</v>
      </c>
      <c r="M2" s="30" t="s">
        <v>28</v>
      </c>
      <c r="N2" s="30" t="s">
        <v>55</v>
      </c>
      <c r="O2" s="31" t="s">
        <v>43</v>
      </c>
    </row>
    <row r="3" spans="1:16" x14ac:dyDescent="0.2">
      <c r="A3" s="33" t="s">
        <v>41</v>
      </c>
      <c r="B3" s="34" t="s">
        <v>35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35">
        <v>0</v>
      </c>
      <c r="J3" s="36">
        <v>0</v>
      </c>
      <c r="K3" s="37">
        <v>0</v>
      </c>
      <c r="L3" s="36">
        <v>0</v>
      </c>
      <c r="M3" s="36">
        <v>0</v>
      </c>
      <c r="N3" s="36">
        <v>0</v>
      </c>
      <c r="O3" s="38">
        <v>20</v>
      </c>
      <c r="P3" s="39" t="s">
        <v>77</v>
      </c>
    </row>
    <row r="4" spans="1:16" x14ac:dyDescent="0.2">
      <c r="A4" s="40" t="s">
        <v>40</v>
      </c>
      <c r="B4" s="41" t="s">
        <v>35</v>
      </c>
      <c r="C4" s="42">
        <v>30</v>
      </c>
      <c r="D4" s="42">
        <v>30</v>
      </c>
      <c r="E4" s="42">
        <v>30</v>
      </c>
      <c r="F4" s="42">
        <v>30</v>
      </c>
      <c r="G4" s="42">
        <v>30</v>
      </c>
      <c r="H4" s="42">
        <v>30</v>
      </c>
      <c r="I4" s="42">
        <v>30</v>
      </c>
      <c r="J4" s="43">
        <v>0</v>
      </c>
      <c r="K4" s="44">
        <v>0</v>
      </c>
      <c r="L4" s="44" t="s">
        <v>35</v>
      </c>
      <c r="M4" s="44" t="s">
        <v>35</v>
      </c>
      <c r="N4" s="44" t="s">
        <v>35</v>
      </c>
      <c r="O4" s="45">
        <v>50</v>
      </c>
      <c r="P4" s="39" t="s">
        <v>76</v>
      </c>
    </row>
    <row r="6" spans="1:16" x14ac:dyDescent="0.2">
      <c r="A6" s="46" t="s">
        <v>52</v>
      </c>
      <c r="B6" s="129">
        <v>2.19</v>
      </c>
      <c r="C6" s="47" t="s">
        <v>53</v>
      </c>
    </row>
    <row r="10" spans="1:16" x14ac:dyDescent="0.2">
      <c r="A10" s="158" t="s">
        <v>45</v>
      </c>
      <c r="B10" s="159"/>
      <c r="C10" s="159"/>
      <c r="D10" s="159"/>
      <c r="E10" s="159"/>
    </row>
    <row r="11" spans="1:16" x14ac:dyDescent="0.2">
      <c r="A11" s="48" t="s">
        <v>75</v>
      </c>
      <c r="B11" s="162" t="s">
        <v>82</v>
      </c>
      <c r="C11" s="163"/>
      <c r="D11" s="163"/>
      <c r="E11" s="164"/>
      <c r="F11" s="49"/>
    </row>
    <row r="12" spans="1:16" x14ac:dyDescent="0.2">
      <c r="A12" s="50" t="s">
        <v>44</v>
      </c>
      <c r="B12" s="165" t="s">
        <v>81</v>
      </c>
      <c r="C12" s="166"/>
      <c r="D12" s="166"/>
      <c r="E12" s="167"/>
    </row>
    <row r="13" spans="1:16" x14ac:dyDescent="0.2">
      <c r="A13" s="40" t="s">
        <v>50</v>
      </c>
      <c r="B13" s="160" t="s">
        <v>51</v>
      </c>
      <c r="C13" s="160"/>
      <c r="D13" s="160"/>
      <c r="E13" s="161"/>
    </row>
  </sheetData>
  <customSheetViews>
    <customSheetView guid="{3DC8337C-FE14-4E73-99F6-93DA1D346B1C}">
      <selection activeCell="B12" sqref="B12"/>
      <pageMargins left="0.7" right="0.7" top="0.75" bottom="0.75" header="0.3" footer="0.3"/>
    </customSheetView>
  </customSheetViews>
  <mergeCells count="4">
    <mergeCell ref="A10:E10"/>
    <mergeCell ref="B13:E13"/>
    <mergeCell ref="B11:E11"/>
    <mergeCell ref="B12:E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5"/>
  <sheetViews>
    <sheetView showGridLines="0" tabSelected="1" zoomScale="70" zoomScaleNormal="70" workbookViewId="0">
      <selection activeCell="Q14" sqref="Q14"/>
    </sheetView>
  </sheetViews>
  <sheetFormatPr defaultRowHeight="12.75" x14ac:dyDescent="0.2"/>
  <cols>
    <col min="1" max="2" width="5.7109375" style="51" customWidth="1"/>
    <col min="3" max="3" width="10.42578125" style="128" bestFit="1" customWidth="1"/>
    <col min="4" max="4" width="5.42578125" style="51" customWidth="1"/>
    <col min="5" max="5" width="12.42578125" style="51" bestFit="1" customWidth="1"/>
    <col min="6" max="6" width="5.28515625" style="51" bestFit="1" customWidth="1"/>
    <col min="7" max="7" width="5" style="51" customWidth="1"/>
    <col min="8" max="8" width="20.140625" style="51" customWidth="1"/>
    <col min="9" max="9" width="4.28515625" style="51" customWidth="1"/>
    <col min="10" max="10" width="12.140625" style="51" customWidth="1"/>
    <col min="11" max="11" width="9.42578125" style="51" customWidth="1"/>
    <col min="12" max="12" width="10" style="51" customWidth="1"/>
    <col min="13" max="13" width="12.85546875" style="51" bestFit="1" customWidth="1"/>
    <col min="14" max="16384" width="9.140625" style="51"/>
  </cols>
  <sheetData>
    <row r="1" spans="1:13" ht="16.5" customHeight="1" x14ac:dyDescent="0.2">
      <c r="A1" s="199" t="s">
        <v>10</v>
      </c>
      <c r="B1" s="200"/>
      <c r="C1" s="200"/>
      <c r="D1" s="201" t="s">
        <v>83</v>
      </c>
      <c r="E1" s="201"/>
      <c r="F1" s="201"/>
      <c r="G1" s="201"/>
      <c r="H1" s="201"/>
      <c r="I1" s="201"/>
      <c r="J1" s="201"/>
      <c r="K1" s="201"/>
      <c r="L1" s="230" t="s">
        <v>5</v>
      </c>
      <c r="M1" s="232"/>
    </row>
    <row r="2" spans="1:13" ht="14.25" customHeight="1" x14ac:dyDescent="0.2">
      <c r="A2" s="199" t="s">
        <v>67</v>
      </c>
      <c r="B2" s="200"/>
      <c r="C2" s="200"/>
      <c r="D2" s="52" t="s">
        <v>74</v>
      </c>
      <c r="E2" s="132">
        <v>44908</v>
      </c>
      <c r="F2" s="54" t="s">
        <v>73</v>
      </c>
      <c r="G2" s="213">
        <f>E2</f>
        <v>44908</v>
      </c>
      <c r="H2" s="213"/>
      <c r="I2" s="53"/>
      <c r="J2" s="53"/>
      <c r="K2" s="53"/>
      <c r="L2" s="231"/>
      <c r="M2" s="233"/>
    </row>
    <row r="3" spans="1:13" ht="14.25" customHeight="1" x14ac:dyDescent="0.2">
      <c r="A3" s="199" t="s">
        <v>46</v>
      </c>
      <c r="B3" s="200"/>
      <c r="C3" s="200"/>
      <c r="D3" s="202" t="str">
        <f>Specifikation!B11</f>
        <v>NN, 1234 5678</v>
      </c>
      <c r="E3" s="202"/>
      <c r="F3" s="202"/>
      <c r="G3" s="202"/>
      <c r="H3" s="202"/>
      <c r="I3" s="202"/>
      <c r="J3" s="202"/>
      <c r="K3" s="202"/>
      <c r="L3" s="202"/>
      <c r="M3" s="203"/>
    </row>
    <row r="4" spans="1:13" ht="14.25" customHeight="1" x14ac:dyDescent="0.2">
      <c r="A4" s="199" t="s">
        <v>47</v>
      </c>
      <c r="B4" s="200"/>
      <c r="C4" s="200"/>
      <c r="D4" s="174"/>
      <c r="E4" s="174"/>
      <c r="F4" s="174"/>
      <c r="G4" s="174"/>
      <c r="H4" s="174"/>
      <c r="I4" s="174"/>
      <c r="J4" s="174"/>
      <c r="K4" s="174"/>
      <c r="L4" s="174"/>
      <c r="M4" s="175"/>
    </row>
    <row r="5" spans="1:13" ht="15" x14ac:dyDescent="0.2">
      <c r="A5" s="199" t="s">
        <v>22</v>
      </c>
      <c r="B5" s="200"/>
      <c r="C5" s="200"/>
      <c r="D5" s="202" t="s">
        <v>34</v>
      </c>
      <c r="E5" s="202"/>
      <c r="F5" s="202"/>
      <c r="G5" s="55" t="s">
        <v>69</v>
      </c>
      <c r="H5" s="55"/>
      <c r="I5" s="55"/>
      <c r="J5" s="55"/>
      <c r="K5" s="55"/>
      <c r="L5" s="55"/>
      <c r="M5" s="56"/>
    </row>
    <row r="6" spans="1:13" x14ac:dyDescent="0.2">
      <c r="A6" s="57"/>
      <c r="B6" s="57"/>
      <c r="C6" s="58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45.75" thickBot="1" x14ac:dyDescent="0.25">
      <c r="A7" s="59"/>
      <c r="B7" s="60" t="s">
        <v>11</v>
      </c>
      <c r="C7" s="61" t="s">
        <v>78</v>
      </c>
      <c r="D7" s="207" t="s">
        <v>12</v>
      </c>
      <c r="E7" s="208"/>
      <c r="F7" s="208"/>
      <c r="G7" s="208"/>
      <c r="H7" s="208"/>
      <c r="I7" s="208"/>
      <c r="J7" s="208"/>
      <c r="K7" s="209"/>
      <c r="L7" s="60" t="s">
        <v>65</v>
      </c>
      <c r="M7" s="60" t="s">
        <v>66</v>
      </c>
    </row>
    <row r="8" spans="1:13" ht="15" x14ac:dyDescent="0.25">
      <c r="A8" s="204" t="s">
        <v>48</v>
      </c>
      <c r="B8" s="210"/>
      <c r="C8" s="171" t="str">
        <f>D2</f>
        <v>Fra</v>
      </c>
      <c r="D8" s="234" t="s">
        <v>20</v>
      </c>
      <c r="E8" s="235"/>
      <c r="F8" s="235"/>
      <c r="G8" s="235"/>
      <c r="H8" s="235"/>
      <c r="I8" s="235"/>
      <c r="J8" s="236"/>
      <c r="K8" s="62" t="s">
        <v>19</v>
      </c>
      <c r="L8" s="63"/>
      <c r="M8" s="63"/>
    </row>
    <row r="9" spans="1:13" ht="15" x14ac:dyDescent="0.25">
      <c r="A9" s="205"/>
      <c r="B9" s="211"/>
      <c r="C9" s="172"/>
      <c r="D9" s="64"/>
      <c r="E9" s="216" t="s">
        <v>15</v>
      </c>
      <c r="F9" s="216"/>
      <c r="G9" s="216"/>
      <c r="H9" s="216"/>
      <c r="I9" s="216"/>
      <c r="J9" s="217"/>
      <c r="K9" s="65" t="str">
        <f>HLOOKUP(Elektronisk!$D$5,Specifikation!$B$2:$O$4,2,FALSE)</f>
        <v>-</v>
      </c>
      <c r="L9" s="66" t="str">
        <f>IF(AND($D9&gt;0,$D9&lt;1000),$D9*$K9,"")</f>
        <v/>
      </c>
      <c r="M9" s="63"/>
    </row>
    <row r="10" spans="1:13" ht="15" x14ac:dyDescent="0.25">
      <c r="A10" s="205"/>
      <c r="B10" s="211"/>
      <c r="C10" s="172"/>
      <c r="D10" s="64"/>
      <c r="E10" s="216" t="s">
        <v>16</v>
      </c>
      <c r="F10" s="216"/>
      <c r="G10" s="216"/>
      <c r="H10" s="216"/>
      <c r="I10" s="216"/>
      <c r="J10" s="217"/>
      <c r="K10" s="65" t="str">
        <f>HLOOKUP(Elektronisk!$D$5,Specifikation!$B$2:$O$4,3,FALSE)</f>
        <v>-</v>
      </c>
      <c r="L10" s="66" t="str">
        <f>IF(AND($D10&gt;0,$D10&lt;1000),$D10*$K10,"")</f>
        <v/>
      </c>
      <c r="M10" s="63"/>
    </row>
    <row r="11" spans="1:13" ht="15" x14ac:dyDescent="0.25">
      <c r="A11" s="205"/>
      <c r="B11" s="211"/>
      <c r="C11" s="172"/>
      <c r="D11" s="214" t="s">
        <v>21</v>
      </c>
      <c r="E11" s="215"/>
      <c r="F11" s="215"/>
      <c r="G11" s="215"/>
      <c r="H11" s="215"/>
      <c r="I11" s="215"/>
      <c r="J11" s="215"/>
      <c r="K11" s="67"/>
      <c r="L11" s="63"/>
      <c r="M11" s="63"/>
    </row>
    <row r="12" spans="1:13" ht="15" x14ac:dyDescent="0.25">
      <c r="A12" s="205"/>
      <c r="B12" s="211"/>
      <c r="C12" s="172"/>
      <c r="D12" s="64"/>
      <c r="E12" s="216" t="s">
        <v>17</v>
      </c>
      <c r="F12" s="216"/>
      <c r="G12" s="216"/>
      <c r="H12" s="216"/>
      <c r="I12" s="216"/>
      <c r="J12" s="216"/>
      <c r="K12" s="68"/>
      <c r="L12" s="63"/>
      <c r="M12" s="63"/>
    </row>
    <row r="13" spans="1:13" ht="15" x14ac:dyDescent="0.25">
      <c r="A13" s="205"/>
      <c r="B13" s="211"/>
      <c r="C13" s="172"/>
      <c r="D13" s="64"/>
      <c r="E13" s="216" t="s">
        <v>18</v>
      </c>
      <c r="F13" s="216"/>
      <c r="G13" s="216"/>
      <c r="H13" s="216"/>
      <c r="I13" s="216"/>
      <c r="J13" s="216"/>
      <c r="K13" s="68"/>
      <c r="L13" s="63"/>
      <c r="M13" s="63"/>
    </row>
    <row r="14" spans="1:13" ht="15" x14ac:dyDescent="0.25">
      <c r="A14" s="205"/>
      <c r="B14" s="211"/>
      <c r="C14" s="172"/>
      <c r="D14" s="64"/>
      <c r="E14" s="216" t="s">
        <v>33</v>
      </c>
      <c r="F14" s="216"/>
      <c r="G14" s="216"/>
      <c r="H14" s="216"/>
      <c r="I14" s="216"/>
      <c r="J14" s="216"/>
      <c r="K14" s="68"/>
      <c r="L14" s="63"/>
      <c r="M14" s="63"/>
    </row>
    <row r="15" spans="1:13" ht="15" x14ac:dyDescent="0.25">
      <c r="A15" s="205"/>
      <c r="B15" s="211"/>
      <c r="C15" s="172"/>
      <c r="D15" s="240" t="s">
        <v>37</v>
      </c>
      <c r="E15" s="241"/>
      <c r="F15" s="241"/>
      <c r="G15" s="241"/>
      <c r="H15" s="241"/>
      <c r="I15" s="241"/>
      <c r="J15" s="241"/>
      <c r="K15" s="69"/>
      <c r="L15" s="63"/>
      <c r="M15" s="63"/>
    </row>
    <row r="16" spans="1:13" ht="15" x14ac:dyDescent="0.25">
      <c r="A16" s="205"/>
      <c r="B16" s="211"/>
      <c r="C16" s="172"/>
      <c r="D16" s="70">
        <f>D9+D12+D14</f>
        <v>0</v>
      </c>
      <c r="E16" s="218" t="s">
        <v>17</v>
      </c>
      <c r="F16" s="218"/>
      <c r="G16" s="218"/>
      <c r="H16" s="218"/>
      <c r="I16" s="218"/>
      <c r="J16" s="218"/>
      <c r="K16" s="69"/>
      <c r="L16" s="63"/>
      <c r="M16" s="63"/>
    </row>
    <row r="17" spans="1:13" ht="15" x14ac:dyDescent="0.25">
      <c r="A17" s="205"/>
      <c r="B17" s="211"/>
      <c r="C17" s="172"/>
      <c r="D17" s="70">
        <f>D10+D13</f>
        <v>0</v>
      </c>
      <c r="E17" s="218" t="s">
        <v>18</v>
      </c>
      <c r="F17" s="218"/>
      <c r="G17" s="218"/>
      <c r="H17" s="218"/>
      <c r="I17" s="218"/>
      <c r="J17" s="218"/>
      <c r="K17" s="69"/>
      <c r="L17" s="63"/>
      <c r="M17" s="63"/>
    </row>
    <row r="18" spans="1:13" ht="15" x14ac:dyDescent="0.25">
      <c r="A18" s="206"/>
      <c r="B18" s="212"/>
      <c r="C18" s="173"/>
      <c r="D18" s="71">
        <f>D16+D17</f>
        <v>0</v>
      </c>
      <c r="E18" s="219" t="s">
        <v>23</v>
      </c>
      <c r="F18" s="219"/>
      <c r="G18" s="219"/>
      <c r="H18" s="219"/>
      <c r="I18" s="219"/>
      <c r="J18" s="219"/>
      <c r="K18" s="220"/>
      <c r="L18" s="72"/>
      <c r="M18" s="72"/>
    </row>
    <row r="19" spans="1:13" ht="12.75" customHeight="1" x14ac:dyDescent="0.25">
      <c r="A19" s="229" t="s">
        <v>54</v>
      </c>
      <c r="B19" s="73" t="s">
        <v>11</v>
      </c>
      <c r="C19" s="73" t="s">
        <v>62</v>
      </c>
      <c r="D19" s="242" t="s">
        <v>52</v>
      </c>
      <c r="E19" s="243"/>
      <c r="F19" s="244">
        <f>Specifikation!B6</f>
        <v>2.19</v>
      </c>
      <c r="G19" s="74" t="s">
        <v>53</v>
      </c>
      <c r="H19" s="74"/>
      <c r="I19" s="74"/>
      <c r="J19" s="74"/>
      <c r="K19" s="75"/>
      <c r="L19" s="76"/>
      <c r="M19" s="77">
        <f>SUM(E20:E23)*F19</f>
        <v>0</v>
      </c>
    </row>
    <row r="20" spans="1:13" ht="15" x14ac:dyDescent="0.2">
      <c r="A20" s="205"/>
      <c r="B20" s="78"/>
      <c r="C20" s="133"/>
      <c r="D20" s="79" t="s">
        <v>56</v>
      </c>
      <c r="E20" s="80"/>
      <c r="F20" s="81" t="s">
        <v>61</v>
      </c>
      <c r="G20" s="82" t="s">
        <v>57</v>
      </c>
      <c r="H20" s="83"/>
      <c r="I20" s="84" t="s">
        <v>58</v>
      </c>
      <c r="J20" s="176"/>
      <c r="K20" s="177"/>
      <c r="L20" s="85"/>
      <c r="M20" s="86"/>
    </row>
    <row r="21" spans="1:13" ht="15" x14ac:dyDescent="0.2">
      <c r="A21" s="205"/>
      <c r="B21" s="78"/>
      <c r="C21" s="133"/>
      <c r="D21" s="79" t="s">
        <v>56</v>
      </c>
      <c r="E21" s="80"/>
      <c r="F21" s="87" t="s">
        <v>61</v>
      </c>
      <c r="G21" s="82" t="s">
        <v>57</v>
      </c>
      <c r="H21" s="83"/>
      <c r="I21" s="88" t="s">
        <v>58</v>
      </c>
      <c r="J21" s="176"/>
      <c r="K21" s="177"/>
      <c r="L21" s="85"/>
      <c r="M21" s="86"/>
    </row>
    <row r="22" spans="1:13" ht="15" x14ac:dyDescent="0.2">
      <c r="A22" s="205"/>
      <c r="B22" s="78"/>
      <c r="C22" s="134"/>
      <c r="D22" s="79"/>
      <c r="E22" s="80"/>
      <c r="F22" s="87"/>
      <c r="G22" s="82"/>
      <c r="H22" s="83"/>
      <c r="I22" s="88"/>
      <c r="J22" s="176"/>
      <c r="K22" s="177"/>
      <c r="L22" s="85"/>
      <c r="M22" s="86"/>
    </row>
    <row r="23" spans="1:13" ht="15" x14ac:dyDescent="0.2">
      <c r="A23" s="205"/>
      <c r="B23" s="89"/>
      <c r="C23" s="135"/>
      <c r="D23" s="79"/>
      <c r="E23" s="90"/>
      <c r="F23" s="87"/>
      <c r="G23" s="82"/>
      <c r="H23" s="91"/>
      <c r="I23" s="92"/>
      <c r="J23" s="178"/>
      <c r="K23" s="179"/>
      <c r="L23" s="93"/>
      <c r="M23" s="94"/>
    </row>
    <row r="24" spans="1:13" ht="15" x14ac:dyDescent="0.25">
      <c r="A24" s="205"/>
      <c r="B24" s="73" t="s">
        <v>11</v>
      </c>
      <c r="C24" s="136" t="s">
        <v>63</v>
      </c>
      <c r="D24" s="237" t="s">
        <v>79</v>
      </c>
      <c r="E24" s="238"/>
      <c r="F24" s="238"/>
      <c r="G24" s="238"/>
      <c r="H24" s="238"/>
      <c r="I24" s="238"/>
      <c r="J24" s="238"/>
      <c r="K24" s="239"/>
      <c r="L24" s="76"/>
      <c r="M24" s="77">
        <f>SUM(E25:E28)</f>
        <v>0</v>
      </c>
    </row>
    <row r="25" spans="1:13" ht="15" x14ac:dyDescent="0.25">
      <c r="A25" s="205"/>
      <c r="B25" s="95"/>
      <c r="C25" s="137"/>
      <c r="D25" s="96" t="s">
        <v>60</v>
      </c>
      <c r="E25" s="97"/>
      <c r="F25" s="98" t="s">
        <v>32</v>
      </c>
      <c r="G25" s="99" t="s">
        <v>57</v>
      </c>
      <c r="H25" s="100"/>
      <c r="I25" s="84" t="s">
        <v>58</v>
      </c>
      <c r="J25" s="176"/>
      <c r="K25" s="177"/>
      <c r="L25" s="85"/>
      <c r="M25" s="86"/>
    </row>
    <row r="26" spans="1:13" ht="15" x14ac:dyDescent="0.25">
      <c r="A26" s="205"/>
      <c r="B26" s="95"/>
      <c r="C26" s="137"/>
      <c r="D26" s="96" t="s">
        <v>60</v>
      </c>
      <c r="E26" s="97"/>
      <c r="F26" s="98" t="s">
        <v>32</v>
      </c>
      <c r="G26" s="99" t="s">
        <v>57</v>
      </c>
      <c r="H26" s="100"/>
      <c r="I26" s="88" t="s">
        <v>58</v>
      </c>
      <c r="J26" s="176"/>
      <c r="K26" s="177"/>
      <c r="L26" s="85"/>
      <c r="M26" s="86"/>
    </row>
    <row r="27" spans="1:13" ht="15" x14ac:dyDescent="0.25">
      <c r="A27" s="205"/>
      <c r="B27" s="95"/>
      <c r="C27" s="137"/>
      <c r="D27" s="96" t="s">
        <v>60</v>
      </c>
      <c r="E27" s="97"/>
      <c r="F27" s="98" t="s">
        <v>32</v>
      </c>
      <c r="G27" s="99" t="s">
        <v>57</v>
      </c>
      <c r="H27" s="100"/>
      <c r="I27" s="88" t="s">
        <v>58</v>
      </c>
      <c r="J27" s="176"/>
      <c r="K27" s="177"/>
      <c r="L27" s="85"/>
      <c r="M27" s="86"/>
    </row>
    <row r="28" spans="1:13" ht="15" x14ac:dyDescent="0.25">
      <c r="A28" s="205"/>
      <c r="B28" s="101"/>
      <c r="C28" s="138"/>
      <c r="D28" s="102" t="s">
        <v>60</v>
      </c>
      <c r="E28" s="103"/>
      <c r="F28" s="104" t="s">
        <v>32</v>
      </c>
      <c r="G28" s="99" t="s">
        <v>57</v>
      </c>
      <c r="H28" s="105"/>
      <c r="I28" s="92" t="s">
        <v>58</v>
      </c>
      <c r="J28" s="178"/>
      <c r="K28" s="179"/>
      <c r="L28" s="106"/>
      <c r="M28" s="107"/>
    </row>
    <row r="29" spans="1:13" ht="15" x14ac:dyDescent="0.25">
      <c r="A29" s="206"/>
      <c r="B29" s="108"/>
      <c r="C29" s="139"/>
      <c r="D29" s="109" t="s">
        <v>80</v>
      </c>
      <c r="E29" s="110"/>
      <c r="F29" s="110"/>
      <c r="G29" s="110"/>
      <c r="H29" s="110"/>
      <c r="I29" s="180"/>
      <c r="J29" s="181"/>
      <c r="K29" s="182"/>
      <c r="L29" s="111"/>
      <c r="M29" s="112"/>
    </row>
    <row r="30" spans="1:13" ht="15" x14ac:dyDescent="0.25">
      <c r="A30" s="226" t="s">
        <v>64</v>
      </c>
      <c r="B30" s="130"/>
      <c r="C30" s="140"/>
      <c r="D30" s="190"/>
      <c r="E30" s="191"/>
      <c r="F30" s="191"/>
      <c r="G30" s="191"/>
      <c r="H30" s="191"/>
      <c r="I30" s="191"/>
      <c r="J30" s="191"/>
      <c r="K30" s="192"/>
      <c r="L30" s="113"/>
      <c r="M30" s="113"/>
    </row>
    <row r="31" spans="1:13" ht="15" x14ac:dyDescent="0.25">
      <c r="A31" s="227"/>
      <c r="B31" s="131"/>
      <c r="C31" s="140"/>
      <c r="D31" s="193"/>
      <c r="E31" s="194"/>
      <c r="F31" s="194"/>
      <c r="G31" s="194"/>
      <c r="H31" s="194"/>
      <c r="I31" s="194"/>
      <c r="J31" s="194"/>
      <c r="K31" s="195"/>
      <c r="L31" s="113"/>
      <c r="M31" s="113"/>
    </row>
    <row r="32" spans="1:13" ht="15" x14ac:dyDescent="0.25">
      <c r="A32" s="227"/>
      <c r="B32" s="114"/>
      <c r="C32" s="140"/>
      <c r="D32" s="193"/>
      <c r="E32" s="194"/>
      <c r="F32" s="194"/>
      <c r="G32" s="194"/>
      <c r="H32" s="194"/>
      <c r="I32" s="194"/>
      <c r="J32" s="194"/>
      <c r="K32" s="195"/>
      <c r="L32" s="113"/>
      <c r="M32" s="113"/>
    </row>
    <row r="33" spans="1:13" ht="15" x14ac:dyDescent="0.25">
      <c r="A33" s="227"/>
      <c r="B33" s="114"/>
      <c r="C33" s="140"/>
      <c r="D33" s="193"/>
      <c r="E33" s="194"/>
      <c r="F33" s="194"/>
      <c r="G33" s="194"/>
      <c r="H33" s="194"/>
      <c r="I33" s="194"/>
      <c r="J33" s="194"/>
      <c r="K33" s="195"/>
      <c r="L33" s="113"/>
      <c r="M33" s="113"/>
    </row>
    <row r="34" spans="1:13" ht="15" x14ac:dyDescent="0.25">
      <c r="A34" s="227"/>
      <c r="B34" s="114"/>
      <c r="C34" s="140"/>
      <c r="D34" s="193"/>
      <c r="E34" s="194"/>
      <c r="F34" s="194"/>
      <c r="G34" s="194"/>
      <c r="H34" s="194"/>
      <c r="I34" s="194"/>
      <c r="J34" s="194"/>
      <c r="K34" s="195"/>
      <c r="L34" s="113"/>
      <c r="M34" s="113"/>
    </row>
    <row r="35" spans="1:13" ht="15" x14ac:dyDescent="0.25">
      <c r="A35" s="227"/>
      <c r="B35" s="114"/>
      <c r="C35" s="140"/>
      <c r="D35" s="196"/>
      <c r="E35" s="197"/>
      <c r="F35" s="197"/>
      <c r="G35" s="197"/>
      <c r="H35" s="197"/>
      <c r="I35" s="197"/>
      <c r="J35" s="197"/>
      <c r="K35" s="198"/>
      <c r="L35" s="113"/>
      <c r="M35" s="113"/>
    </row>
    <row r="36" spans="1:13" ht="15" x14ac:dyDescent="0.25">
      <c r="A36" s="227"/>
      <c r="B36" s="114"/>
      <c r="C36" s="137"/>
      <c r="D36" s="196"/>
      <c r="E36" s="197"/>
      <c r="F36" s="197"/>
      <c r="G36" s="197"/>
      <c r="H36" s="197"/>
      <c r="I36" s="197"/>
      <c r="J36" s="197"/>
      <c r="K36" s="198"/>
      <c r="L36" s="113"/>
      <c r="M36" s="113"/>
    </row>
    <row r="37" spans="1:13" ht="15" x14ac:dyDescent="0.25">
      <c r="A37" s="227"/>
      <c r="B37" s="114"/>
      <c r="C37" s="137"/>
      <c r="D37" s="196"/>
      <c r="E37" s="197"/>
      <c r="F37" s="197"/>
      <c r="G37" s="197"/>
      <c r="H37" s="197"/>
      <c r="I37" s="197"/>
      <c r="J37" s="197"/>
      <c r="K37" s="198"/>
      <c r="L37" s="113"/>
      <c r="M37" s="113"/>
    </row>
    <row r="38" spans="1:13" ht="15" x14ac:dyDescent="0.25">
      <c r="A38" s="227"/>
      <c r="B38" s="114"/>
      <c r="C38" s="137"/>
      <c r="D38" s="196"/>
      <c r="E38" s="197"/>
      <c r="F38" s="197"/>
      <c r="G38" s="197"/>
      <c r="H38" s="197"/>
      <c r="I38" s="197"/>
      <c r="J38" s="197"/>
      <c r="K38" s="198"/>
      <c r="L38" s="113"/>
      <c r="M38" s="113"/>
    </row>
    <row r="39" spans="1:13" ht="15.75" thickBot="1" x14ac:dyDescent="0.3">
      <c r="A39" s="228"/>
      <c r="B39" s="115"/>
      <c r="C39" s="141"/>
      <c r="D39" s="221"/>
      <c r="E39" s="222"/>
      <c r="F39" s="222"/>
      <c r="G39" s="222"/>
      <c r="H39" s="222"/>
      <c r="I39" s="222"/>
      <c r="J39" s="222"/>
      <c r="K39" s="223"/>
      <c r="L39" s="116"/>
      <c r="M39" s="116"/>
    </row>
    <row r="40" spans="1:13" ht="15" x14ac:dyDescent="0.25">
      <c r="A40" s="183" t="s">
        <v>13</v>
      </c>
      <c r="B40" s="184"/>
      <c r="C40" s="184"/>
      <c r="D40" s="184"/>
      <c r="E40" s="184"/>
      <c r="F40" s="184"/>
      <c r="G40" s="184"/>
      <c r="H40" s="184"/>
      <c r="I40" s="184"/>
      <c r="J40" s="184"/>
      <c r="K40" s="185"/>
      <c r="L40" s="117">
        <f>SUM(L8:L39)</f>
        <v>0</v>
      </c>
      <c r="M40" s="117">
        <f>SUM(M8:M39)</f>
        <v>0</v>
      </c>
    </row>
    <row r="41" spans="1:13" ht="15.75" thickBot="1" x14ac:dyDescent="0.3">
      <c r="A41" s="187" t="s">
        <v>49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9"/>
      <c r="L41" s="118" t="str">
        <f>IF($L$40&gt;$M$40,$L$40-$M$40,"")</f>
        <v/>
      </c>
      <c r="M41" s="118" t="str">
        <f>IF($L$40&lt;$M$40,$M$40-$L$40,"")</f>
        <v/>
      </c>
    </row>
    <row r="42" spans="1:13" ht="13.5" thickTop="1" x14ac:dyDescent="0.2">
      <c r="A42" s="57"/>
      <c r="B42" s="57"/>
      <c r="C42" s="58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3" ht="15" x14ac:dyDescent="0.2">
      <c r="A43" s="225" t="s">
        <v>14</v>
      </c>
      <c r="B43" s="225"/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</row>
    <row r="44" spans="1:13" ht="28.5" customHeight="1" x14ac:dyDescent="0.2">
      <c r="A44" s="186"/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19"/>
      <c r="M44" s="132">
        <f>E2</f>
        <v>44908</v>
      </c>
    </row>
    <row r="45" spans="1:13" x14ac:dyDescent="0.2">
      <c r="A45" s="57"/>
      <c r="B45" s="57"/>
      <c r="C45" s="58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3" ht="16.5" customHeight="1" x14ac:dyDescent="0.2">
      <c r="A46" s="169" t="str">
        <f>IF($L$40&gt;$M$40,"Jeg overfører saldoen til konto:",IF($M$40&gt;$L$40,"Saldoen bedes overført til min konto:",""))</f>
        <v/>
      </c>
      <c r="B46" s="170"/>
      <c r="C46" s="170"/>
      <c r="D46" s="170"/>
      <c r="E46" s="170"/>
      <c r="F46" s="224" t="str">
        <f>IF($L$40&gt;$M$40,Specifikation!B13,IF($M$40&gt;$L$40,Specifikation!B12,""))</f>
        <v/>
      </c>
      <c r="G46" s="224"/>
      <c r="H46" s="224"/>
      <c r="I46" s="224"/>
      <c r="J46" s="224"/>
      <c r="K46" s="224"/>
      <c r="L46" s="120" t="str">
        <f>IF(OR($L$40&gt;$M$40,$M$40&gt;$L$40),"DKK","")</f>
        <v/>
      </c>
      <c r="M46" s="121" t="str">
        <f>IF($L$40&gt;$M$40,$L$40-$M$40,IF($M$40&gt;$L$40,$M$40-$L$40,""))</f>
        <v/>
      </c>
    </row>
    <row r="47" spans="1:13" x14ac:dyDescent="0.2">
      <c r="A47" s="168"/>
      <c r="B47" s="168"/>
      <c r="C47" s="168"/>
      <c r="D47" s="168"/>
      <c r="E47" s="168"/>
      <c r="F47" s="122"/>
      <c r="G47" s="122"/>
      <c r="H47" s="122"/>
      <c r="I47" s="122"/>
      <c r="J47" s="122"/>
      <c r="K47" s="123"/>
      <c r="L47" s="124"/>
      <c r="M47" s="123"/>
    </row>
    <row r="48" spans="1:13" x14ac:dyDescent="0.2">
      <c r="A48" s="168"/>
      <c r="B48" s="168"/>
      <c r="C48" s="168"/>
      <c r="D48" s="168"/>
      <c r="E48" s="168"/>
      <c r="F48" s="122"/>
      <c r="G48" s="122"/>
      <c r="H48" s="122"/>
      <c r="I48" s="122"/>
      <c r="J48" s="122"/>
      <c r="K48" s="125"/>
      <c r="L48" s="124"/>
      <c r="M48" s="126"/>
    </row>
    <row r="53" spans="12:12" x14ac:dyDescent="0.2">
      <c r="L53" s="127"/>
    </row>
    <row r="54" spans="12:12" x14ac:dyDescent="0.2">
      <c r="L54" s="127"/>
    </row>
    <row r="55" spans="12:12" x14ac:dyDescent="0.2">
      <c r="L55" s="127"/>
    </row>
  </sheetData>
  <customSheetViews>
    <customSheetView guid="{3DC8337C-FE14-4E73-99F6-93DA1D346B1C}" showPageBreaks="1" fitToPage="1" topLeftCell="A25">
      <selection activeCell="G47" sqref="G47"/>
      <pageMargins left="0.75" right="0.75" top="1.19" bottom="1" header="0.5" footer="0.5"/>
      <pageSetup paperSize="9" scale="89" orientation="portrait" r:id="rId1"/>
      <headerFooter alignWithMargins="0">
        <oddHeader>&amp;L&amp;"Arial,Italic"&amp;8Bilagsoversigt</oddHeader>
      </headerFooter>
    </customSheetView>
  </customSheetViews>
  <mergeCells count="58">
    <mergeCell ref="L1:L2"/>
    <mergeCell ref="M1:M2"/>
    <mergeCell ref="D8:J8"/>
    <mergeCell ref="D24:K24"/>
    <mergeCell ref="D5:F5"/>
    <mergeCell ref="D15:J15"/>
    <mergeCell ref="E12:J12"/>
    <mergeCell ref="E13:J13"/>
    <mergeCell ref="E14:J14"/>
    <mergeCell ref="E16:J16"/>
    <mergeCell ref="D19:E19"/>
    <mergeCell ref="A19:A29"/>
    <mergeCell ref="J20:K20"/>
    <mergeCell ref="J21:K21"/>
    <mergeCell ref="J22:K22"/>
    <mergeCell ref="J23:K23"/>
    <mergeCell ref="J25:K25"/>
    <mergeCell ref="J26:K26"/>
    <mergeCell ref="D38:K38"/>
    <mergeCell ref="D39:K39"/>
    <mergeCell ref="F46:K46"/>
    <mergeCell ref="A43:M43"/>
    <mergeCell ref="A30:A39"/>
    <mergeCell ref="D36:K36"/>
    <mergeCell ref="D34:K34"/>
    <mergeCell ref="D35:K35"/>
    <mergeCell ref="A2:C2"/>
    <mergeCell ref="D1:K1"/>
    <mergeCell ref="D3:M3"/>
    <mergeCell ref="A8:A18"/>
    <mergeCell ref="D7:K7"/>
    <mergeCell ref="B8:B18"/>
    <mergeCell ref="A1:C1"/>
    <mergeCell ref="G2:H2"/>
    <mergeCell ref="A3:C3"/>
    <mergeCell ref="A4:C4"/>
    <mergeCell ref="A5:C5"/>
    <mergeCell ref="D11:J11"/>
    <mergeCell ref="E9:J9"/>
    <mergeCell ref="E10:J10"/>
    <mergeCell ref="E17:J17"/>
    <mergeCell ref="E18:K18"/>
    <mergeCell ref="A47:E47"/>
    <mergeCell ref="A46:E46"/>
    <mergeCell ref="C8:C18"/>
    <mergeCell ref="A48:E48"/>
    <mergeCell ref="D4:M4"/>
    <mergeCell ref="J27:K27"/>
    <mergeCell ref="J28:K28"/>
    <mergeCell ref="I29:K29"/>
    <mergeCell ref="A40:K40"/>
    <mergeCell ref="A44:K44"/>
    <mergeCell ref="A41:K41"/>
    <mergeCell ref="D30:K30"/>
    <mergeCell ref="D31:K31"/>
    <mergeCell ref="D32:K32"/>
    <mergeCell ref="D33:K33"/>
    <mergeCell ref="D37:K37"/>
  </mergeCells>
  <phoneticPr fontId="0" type="noConversion"/>
  <conditionalFormatting sqref="L9:L10">
    <cfRule type="expression" dxfId="0" priority="1" stopIfTrue="1">
      <formula>"&gt;0"</formula>
    </cfRule>
  </conditionalFormatting>
  <dataValidations count="1">
    <dataValidation type="list" allowBlank="1" showInputMessage="1" showErrorMessage="1" promptTitle="Turtype" prompt="Vælg fra listen" sqref="D5" xr:uid="{00000000-0002-0000-0100-000000000000}">
      <formula1>Turtype</formula1>
    </dataValidation>
  </dataValidations>
  <printOptions horizontalCentered="1"/>
  <pageMargins left="0.35433070866141736" right="0.15748031496062992" top="1.1811023622047245" bottom="0.78740157480314965" header="0.51181102362204722" footer="0.51181102362204722"/>
  <pageSetup paperSize="9" scale="85" orientation="portrait" r:id="rId2"/>
  <headerFooter alignWithMargins="0">
    <oddHeader>&amp;LDVL-Lyngby&amp;RBilagsoversigt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3</vt:i4>
      </vt:variant>
    </vt:vector>
  </HeadingPairs>
  <TitlesOfParts>
    <vt:vector size="6" baseType="lpstr">
      <vt:lpstr>Papir</vt:lpstr>
      <vt:lpstr>Specifikation</vt:lpstr>
      <vt:lpstr>Elektronisk</vt:lpstr>
      <vt:lpstr>IkkeMedlemspris</vt:lpstr>
      <vt:lpstr>Medlemspris</vt:lpstr>
      <vt:lpstr>Turtype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Soren</dc:creator>
  <cp:lastModifiedBy>Soren</cp:lastModifiedBy>
  <cp:lastPrinted>2022-07-25T13:37:06Z</cp:lastPrinted>
  <dcterms:created xsi:type="dcterms:W3CDTF">2006-06-01T19:05:53Z</dcterms:created>
  <dcterms:modified xsi:type="dcterms:W3CDTF">2023-01-16T07:51:51Z</dcterms:modified>
</cp:coreProperties>
</file>